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zczerbinska\AppData\Local\Microsoft\Windows\INetCache\Content.Outlook\70DE6BXM\"/>
    </mc:Choice>
  </mc:AlternateContent>
  <xr:revisionPtr revIDLastSave="0" documentId="13_ncr:1_{9BB1040F-FF55-4DD9-9C3F-10CA721E8147}" xr6:coauthVersionLast="47" xr6:coauthVersionMax="47" xr10:uidLastSave="{00000000-0000-0000-0000-000000000000}"/>
  <bookViews>
    <workbookView xWindow="-108" yWindow="-108" windowWidth="30936" windowHeight="16896" tabRatio="599" xr2:uid="{00000000-000D-0000-FFFF-FFFF00000000}"/>
  </bookViews>
  <sheets>
    <sheet name="Ewidencja wniosków" sheetId="10" r:id="rId1"/>
  </sheets>
  <calcPr calcId="191029"/>
</workbook>
</file>

<file path=xl/calcChain.xml><?xml version="1.0" encoding="utf-8"?>
<calcChain xmlns="http://schemas.openxmlformats.org/spreadsheetml/2006/main">
  <c r="E165" i="10" l="1"/>
  <c r="E164" i="10"/>
  <c r="G189" i="10" l="1"/>
  <c r="H189" i="10"/>
  <c r="F189" i="10"/>
  <c r="G188" i="10"/>
  <c r="H188" i="10"/>
  <c r="F188" i="10"/>
  <c r="F187" i="10"/>
  <c r="G187" i="10"/>
  <c r="H187" i="10"/>
  <c r="F186" i="10"/>
  <c r="G186" i="10"/>
  <c r="H186" i="10"/>
  <c r="G183" i="10"/>
  <c r="H183" i="10"/>
  <c r="F183" i="10"/>
  <c r="G182" i="10"/>
  <c r="H182" i="10"/>
  <c r="F182" i="10"/>
  <c r="F181" i="10"/>
  <c r="G181" i="10"/>
  <c r="H181" i="10"/>
  <c r="G177" i="10"/>
  <c r="H177" i="10"/>
  <c r="F177" i="10"/>
  <c r="G176" i="10"/>
  <c r="H176" i="10"/>
  <c r="F176" i="10"/>
  <c r="F175" i="10"/>
  <c r="G175" i="10"/>
  <c r="H175" i="10"/>
  <c r="F174" i="10"/>
  <c r="G174" i="10"/>
  <c r="H174" i="10"/>
  <c r="F180" i="10"/>
  <c r="G180" i="10"/>
  <c r="H180" i="10"/>
  <c r="Y26" i="10" l="1"/>
  <c r="Y43" i="10" l="1"/>
  <c r="Y79" i="10" l="1"/>
  <c r="Y54" i="10"/>
  <c r="F75" i="10" l="1"/>
  <c r="E75" i="10"/>
  <c r="D75" i="10"/>
  <c r="C75" i="10"/>
  <c r="F57" i="10"/>
  <c r="E57" i="10"/>
  <c r="D57" i="10"/>
  <c r="C57" i="10"/>
  <c r="E78" i="10" l="1"/>
  <c r="F78" i="10"/>
  <c r="D78" i="10"/>
  <c r="C78" i="10"/>
  <c r="E157" i="10" l="1"/>
  <c r="E156" i="10"/>
  <c r="E148" i="10" l="1"/>
  <c r="E149" i="10"/>
  <c r="E145" i="10"/>
  <c r="E144" i="10"/>
  <c r="E141" i="10"/>
  <c r="E140" i="10"/>
  <c r="E137" i="10"/>
  <c r="E136" i="10"/>
  <c r="E133" i="10"/>
  <c r="E132" i="10"/>
  <c r="E169" i="10"/>
  <c r="E168" i="10"/>
  <c r="E129" i="10" l="1"/>
  <c r="E128" i="10"/>
  <c r="E125" i="10"/>
  <c r="E124" i="10"/>
  <c r="E121" i="10"/>
  <c r="E120" i="10"/>
  <c r="E117" i="10"/>
  <c r="E116" i="10"/>
  <c r="E113" i="10"/>
  <c r="E112" i="10"/>
  <c r="E161" i="10"/>
  <c r="E187" i="10" s="1"/>
  <c r="E160" i="10"/>
  <c r="E186" i="10" s="1"/>
  <c r="E153" i="10"/>
  <c r="E152" i="10"/>
  <c r="E109" i="10"/>
  <c r="E108" i="10"/>
  <c r="E105" i="10"/>
  <c r="E104" i="10"/>
  <c r="E101" i="10" l="1"/>
  <c r="E100" i="10"/>
  <c r="E88" i="10" l="1"/>
  <c r="E89" i="10"/>
  <c r="E92" i="10"/>
  <c r="E93" i="10"/>
  <c r="E96" i="10"/>
  <c r="E97" i="10"/>
  <c r="E85" i="10"/>
  <c r="E84" i="10"/>
  <c r="E174" i="10" l="1"/>
  <c r="E180" i="10"/>
  <c r="E175" i="10"/>
  <c r="E181" i="10"/>
</calcChain>
</file>

<file path=xl/sharedStrings.xml><?xml version="1.0" encoding="utf-8"?>
<sst xmlns="http://schemas.openxmlformats.org/spreadsheetml/2006/main" count="246" uniqueCount="113">
  <si>
    <t>Lp.</t>
  </si>
  <si>
    <t>Kwota dopłaty</t>
  </si>
  <si>
    <t>GMINA</t>
  </si>
  <si>
    <t>Organizator</t>
  </si>
  <si>
    <t>POWIAT</t>
  </si>
  <si>
    <t>SUMA</t>
  </si>
  <si>
    <t xml:space="preserve"> Liczba wozokilometrów na liniach komunikacyjnych objętych wnioskami</t>
  </si>
  <si>
    <t>Długość linii komunikacyjnych objętych wnioskem</t>
  </si>
  <si>
    <t>Liczba linii komunikacyjnych objętych wnioskem</t>
  </si>
  <si>
    <t>kwoty dopłaty</t>
  </si>
  <si>
    <t>Powiat Lipnowski</t>
  </si>
  <si>
    <t>Powiat Mogileński</t>
  </si>
  <si>
    <t>Powiat Nakielski</t>
  </si>
  <si>
    <t>Powiat Golubsko-Dobrzyński</t>
  </si>
  <si>
    <t>Powiat Grudziądzki</t>
  </si>
  <si>
    <t>Powiat Toruński</t>
  </si>
  <si>
    <t>Powiat Sępoleński</t>
  </si>
  <si>
    <t>Gmina Czernikowo</t>
  </si>
  <si>
    <t>Gmina Barcin</t>
  </si>
  <si>
    <t>Powiat Tucholski</t>
  </si>
  <si>
    <t>Powiat Wąbrzeski</t>
  </si>
  <si>
    <t>Powiat Żniński</t>
  </si>
  <si>
    <t>Gmina Choceń</t>
  </si>
  <si>
    <t>Gmina Aleksandrów Kujawski</t>
  </si>
  <si>
    <t>Gmina Kcynia</t>
  </si>
  <si>
    <t>Gmina Kruszwica</t>
  </si>
  <si>
    <t>Gmina Koronowo</t>
  </si>
  <si>
    <t>Suma</t>
  </si>
  <si>
    <t>Gmina Zbójno</t>
  </si>
  <si>
    <t>Gmina Chodecz</t>
  </si>
  <si>
    <t>Liczba wozokilometrów</t>
  </si>
  <si>
    <t>Długość linii</t>
  </si>
  <si>
    <t>Liczba linii</t>
  </si>
  <si>
    <t>Gmina Rojewo</t>
  </si>
  <si>
    <t>1/2026/FRPA/G-5W</t>
  </si>
  <si>
    <t>1/2026/FRPA/G-6W</t>
  </si>
  <si>
    <t xml:space="preserve">Dane </t>
  </si>
  <si>
    <t>1/2026/FRPA/G-7W</t>
  </si>
  <si>
    <t>1/2026/FRPA/G-9W</t>
  </si>
  <si>
    <t>Nr wniosku</t>
  </si>
  <si>
    <t>Gmina Świekatowo</t>
  </si>
  <si>
    <t>Gmina Kowal</t>
  </si>
  <si>
    <t>1/2026/FRPA/G-12W</t>
  </si>
  <si>
    <t>Gmna Wielgie</t>
  </si>
  <si>
    <t>Gmina Wielgie</t>
  </si>
  <si>
    <t>1/2026/FRPA/G-13W</t>
  </si>
  <si>
    <t>Gmina Nowe</t>
  </si>
  <si>
    <t>1/2026/FRPA/G-14W</t>
  </si>
  <si>
    <t>Gmina Kikół</t>
  </si>
  <si>
    <t>1/2026/FRPA/G-15W</t>
  </si>
  <si>
    <t>1/2025/FRPA/P-4W</t>
  </si>
  <si>
    <t>Gmina Gąsawa</t>
  </si>
  <si>
    <t>1/2025/FRPA/P-6W</t>
  </si>
  <si>
    <t>Gmina Janowiec Wielkopolski</t>
  </si>
  <si>
    <t>Gmina Baruchowo</t>
  </si>
  <si>
    <t>1/2026/FRPA/G-18W</t>
  </si>
  <si>
    <t>Gmina Jeżewo</t>
  </si>
  <si>
    <t>Gmina Radzyń Chełmiński</t>
  </si>
  <si>
    <t>Gmina Tuchola</t>
  </si>
  <si>
    <t>1/2026/FRPA/G-21W</t>
  </si>
  <si>
    <t>Gmina Skrwilno</t>
  </si>
  <si>
    <t>1/2026/FRPA/G-22W</t>
  </si>
  <si>
    <t>Gmina Golub-Dobrzyń</t>
  </si>
  <si>
    <t>1/2026/FRPA/G-23W</t>
  </si>
  <si>
    <t>Gmina Płużnica</t>
  </si>
  <si>
    <t>Gmina Mogilno</t>
  </si>
  <si>
    <t>Powiat Chełmiński</t>
  </si>
  <si>
    <t>Gmina Lubanie</t>
  </si>
  <si>
    <t>Gmina Inowrocław</t>
  </si>
  <si>
    <t>Gmina Mrocza</t>
  </si>
  <si>
    <t>Gmina Złotniki Kujawskie</t>
  </si>
  <si>
    <t>Gmina Pruszcz</t>
  </si>
  <si>
    <t>Gmina Gostycyn</t>
  </si>
  <si>
    <t>Gmina Szubin</t>
  </si>
  <si>
    <t>Gmina Jeziora Wielkie</t>
  </si>
  <si>
    <t>Powiat Włocławski</t>
  </si>
  <si>
    <t>1/2025/FRPA/P-12W</t>
  </si>
  <si>
    <t>Gmina Włocławek</t>
  </si>
  <si>
    <t>1/2026/FRPA/G-34W</t>
  </si>
  <si>
    <t>Powiat Świecki</t>
  </si>
  <si>
    <t>Powiat Rypiński</t>
  </si>
  <si>
    <t>Powiat Inowrocławski</t>
  </si>
  <si>
    <t>Powiat Brodnicki</t>
  </si>
  <si>
    <t>Gmina Lisewo</t>
  </si>
  <si>
    <t>Gmina Sicienko</t>
  </si>
  <si>
    <t>1/2026/FRPA/G-36W</t>
  </si>
  <si>
    <t>Gmina Dąbrowa</t>
  </si>
  <si>
    <t>Gmina Zławieś Wielka</t>
  </si>
  <si>
    <t>Gmina Sępólno Krajeńskie</t>
  </si>
  <si>
    <t>Gmina Bobrowo</t>
  </si>
  <si>
    <t>1/2026/FRPA/G-40W</t>
  </si>
  <si>
    <t>Gmina Gniewkowo</t>
  </si>
  <si>
    <t>1/2026/FRPA/G-41W</t>
  </si>
  <si>
    <t>Gmina Tłuchowo</t>
  </si>
  <si>
    <t>Gmina Białe Błota</t>
  </si>
  <si>
    <t>Gmina Fabianki</t>
  </si>
  <si>
    <t>Gmina Łabiszyn</t>
  </si>
  <si>
    <t>Gmina Obrowo</t>
  </si>
  <si>
    <t>Gmina Świecie n/Osą</t>
  </si>
  <si>
    <t>Gmina Żnin</t>
  </si>
  <si>
    <t>Gmina Lubicz</t>
  </si>
  <si>
    <t>1/2026/FRPA/G-48W</t>
  </si>
  <si>
    <t>1/2026/FRPA/G-45W</t>
  </si>
  <si>
    <t>Gmina Boniewo</t>
  </si>
  <si>
    <t>1/2025/FRPA/P-50W</t>
  </si>
  <si>
    <t xml:space="preserve">Kwota dopłaty </t>
  </si>
  <si>
    <t>NABÓR 1/2026/FRPA                                                      SUMA</t>
  </si>
  <si>
    <t>PODSUMOWANIE NABÓR 1/2026/FRPA WIELOLETNIE</t>
  </si>
  <si>
    <t>Różnica</t>
  </si>
  <si>
    <t>NABÓR 1/2026/FRPA</t>
  </si>
  <si>
    <t>GMINY - PODSUMOWANIE NABÓR 1/2026/FRPA WIELOLETNIE</t>
  </si>
  <si>
    <t>POWIATY - PODSUMOWANIE NABÓR 1/2026/FRPA WIELOLETNIE</t>
  </si>
  <si>
    <t>W tym: UMOWY WIELOLETNIE Nabór 1/2026/FRPA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</si>
</sst>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8"/>
      <color theme="1"/>
      <name val="Czcionka tekstu podstawowego"/>
      <charset val="238"/>
    </font>
    <font>
      <sz val="11"/>
      <name val="Czcionka tekstu podstawowego"/>
      <family val="2"/>
      <charset val="238"/>
    </font>
    <font>
      <b/>
      <sz val="1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/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/>
    <xf numFmtId="3" fontId="3" fillId="4" borderId="1" xfId="0" applyNumberFormat="1" applyFont="1" applyFill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/>
    <xf numFmtId="4" fontId="4" fillId="3" borderId="1" xfId="0" applyNumberFormat="1" applyFont="1" applyFill="1" applyBorder="1"/>
    <xf numFmtId="3" fontId="4" fillId="3" borderId="1" xfId="0" applyNumberFormat="1" applyFont="1" applyFill="1" applyBorder="1"/>
    <xf numFmtId="4" fontId="3" fillId="0" borderId="0" xfId="0" applyNumberFormat="1" applyFont="1"/>
    <xf numFmtId="0" fontId="1" fillId="0" borderId="0" xfId="0" applyFont="1" applyAlignment="1">
      <alignment horizontal="center"/>
    </xf>
    <xf numFmtId="0" fontId="0" fillId="4" borderId="1" xfId="0" applyFill="1" applyBorder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1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4" fontId="0" fillId="4" borderId="10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3" fontId="4" fillId="0" borderId="1" xfId="0" applyNumberFormat="1" applyFont="1" applyBorder="1"/>
    <xf numFmtId="0" fontId="3" fillId="6" borderId="1" xfId="0" applyFont="1" applyFill="1" applyBorder="1"/>
    <xf numFmtId="4" fontId="3" fillId="4" borderId="3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/>
    <xf numFmtId="0" fontId="3" fillId="0" borderId="0" xfId="0" applyFont="1" applyAlignment="1">
      <alignment horizontal="right" vertical="center"/>
    </xf>
    <xf numFmtId="3" fontId="3" fillId="2" borderId="1" xfId="0" applyNumberFormat="1" applyFont="1" applyFill="1" applyBorder="1"/>
    <xf numFmtId="3" fontId="4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3" fontId="3" fillId="0" borderId="1" xfId="0" applyNumberFormat="1" applyFont="1" applyBorder="1"/>
    <xf numFmtId="2" fontId="3" fillId="0" borderId="1" xfId="0" applyNumberFormat="1" applyFont="1" applyBorder="1" applyAlignment="1">
      <alignment horizontal="right" vertical="center"/>
    </xf>
    <xf numFmtId="0" fontId="3" fillId="7" borderId="1" xfId="0" applyFont="1" applyFill="1" applyBorder="1" applyAlignment="1">
      <alignment horizontal="center" vertical="center"/>
    </xf>
    <xf numFmtId="4" fontId="3" fillId="7" borderId="1" xfId="0" applyNumberFormat="1" applyFont="1" applyFill="1" applyBorder="1" applyAlignment="1">
      <alignment horizontal="right" vertical="center"/>
    </xf>
    <xf numFmtId="0" fontId="3" fillId="7" borderId="0" xfId="0" applyFont="1" applyFill="1"/>
    <xf numFmtId="4" fontId="3" fillId="7" borderId="1" xfId="0" applyNumberFormat="1" applyFont="1" applyFill="1" applyBorder="1"/>
    <xf numFmtId="3" fontId="3" fillId="7" borderId="1" xfId="0" applyNumberFormat="1" applyFont="1" applyFill="1" applyBorder="1"/>
    <xf numFmtId="0" fontId="5" fillId="0" borderId="0" xfId="0" applyFont="1"/>
    <xf numFmtId="4" fontId="5" fillId="0" borderId="0" xfId="0" applyNumberFormat="1" applyFont="1"/>
    <xf numFmtId="0" fontId="3" fillId="0" borderId="1" xfId="0" applyFont="1" applyBorder="1" applyAlignment="1">
      <alignment horizontal="right" vertical="center"/>
    </xf>
    <xf numFmtId="4" fontId="3" fillId="8" borderId="0" xfId="0" applyNumberFormat="1" applyFont="1" applyFill="1"/>
    <xf numFmtId="0" fontId="3" fillId="8" borderId="0" xfId="0" applyFont="1" applyFill="1"/>
    <xf numFmtId="0" fontId="2" fillId="0" borderId="0" xfId="0" applyFont="1" applyAlignment="1">
      <alignment vertical="center"/>
    </xf>
    <xf numFmtId="4" fontId="3" fillId="5" borderId="1" xfId="0" applyNumberFormat="1" applyFont="1" applyFill="1" applyBorder="1"/>
    <xf numFmtId="3" fontId="3" fillId="5" borderId="1" xfId="0" applyNumberFormat="1" applyFont="1" applyFill="1" applyBorder="1"/>
    <xf numFmtId="0" fontId="0" fillId="0" borderId="1" xfId="0" applyBorder="1"/>
    <xf numFmtId="4" fontId="0" fillId="0" borderId="1" xfId="0" applyNumberFormat="1" applyBorder="1"/>
    <xf numFmtId="3" fontId="0" fillId="0" borderId="1" xfId="0" applyNumberFormat="1" applyBorder="1"/>
    <xf numFmtId="0" fontId="3" fillId="0" borderId="1" xfId="0" applyFont="1" applyBorder="1" applyAlignment="1">
      <alignment horizontal="center"/>
    </xf>
    <xf numFmtId="2" fontId="3" fillId="7" borderId="1" xfId="0" applyNumberFormat="1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 vertical="center"/>
    </xf>
    <xf numFmtId="4" fontId="3" fillId="0" borderId="8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91"/>
  <sheetViews>
    <sheetView tabSelected="1" topLeftCell="A181" zoomScale="69" zoomScaleNormal="69" workbookViewId="0">
      <selection activeCell="N81" sqref="N81"/>
    </sheetView>
  </sheetViews>
  <sheetFormatPr defaultRowHeight="13.8"/>
  <cols>
    <col min="1" max="1" width="5.59765625" style="1" customWidth="1"/>
    <col min="2" max="2" width="26.19921875" customWidth="1"/>
    <col min="3" max="3" width="20.59765625" customWidth="1"/>
    <col min="4" max="4" width="18.69921875" customWidth="1"/>
    <col min="5" max="5" width="13.69921875" customWidth="1"/>
    <col min="6" max="6" width="14" customWidth="1"/>
    <col min="7" max="7" width="15.3984375" customWidth="1"/>
    <col min="8" max="8" width="15.19921875" customWidth="1"/>
    <col min="9" max="9" width="14.09765625" customWidth="1"/>
    <col min="10" max="10" width="13.3984375" customWidth="1"/>
    <col min="11" max="11" width="14.5" customWidth="1"/>
    <col min="12" max="12" width="15.69921875" customWidth="1"/>
    <col min="13" max="13" width="13.3984375" customWidth="1"/>
    <col min="14" max="14" width="18.5" customWidth="1"/>
    <col min="15" max="15" width="15" customWidth="1"/>
    <col min="16" max="16" width="12.19921875" customWidth="1"/>
    <col min="17" max="17" width="16.3984375" customWidth="1"/>
    <col min="18" max="18" width="16.09765625" customWidth="1"/>
    <col min="19" max="19" width="13.69921875" customWidth="1"/>
    <col min="20" max="20" width="16.59765625" customWidth="1"/>
    <col min="21" max="21" width="17.8984375" customWidth="1"/>
    <col min="22" max="22" width="16.59765625" customWidth="1"/>
    <col min="23" max="23" width="14.5" style="4" customWidth="1"/>
    <col min="24" max="24" width="15.09765625" customWidth="1"/>
    <col min="25" max="25" width="18.69921875" customWidth="1"/>
  </cols>
  <sheetData>
    <row r="1" spans="1:25"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5">
      <c r="E2" s="16"/>
      <c r="F2" s="16"/>
      <c r="G2" s="16"/>
      <c r="H2" s="1"/>
      <c r="I2" s="1"/>
      <c r="J2" s="1"/>
      <c r="K2" s="1"/>
      <c r="L2" s="1"/>
      <c r="M2" s="1"/>
      <c r="N2" s="1"/>
      <c r="O2" s="1"/>
    </row>
    <row r="3" spans="1:25" ht="31.5" customHeight="1">
      <c r="A3" s="87" t="s">
        <v>109</v>
      </c>
      <c r="B3" s="87"/>
      <c r="C3" s="87"/>
      <c r="D3" s="87"/>
      <c r="E3" s="87"/>
      <c r="F3" s="87"/>
      <c r="G3" s="62"/>
      <c r="H3" s="62"/>
      <c r="I3" s="62"/>
      <c r="J3" s="62"/>
      <c r="K3" s="62"/>
      <c r="L3" s="62"/>
    </row>
    <row r="4" spans="1:25" ht="31.5" customHeight="1">
      <c r="A4" s="87"/>
      <c r="B4" s="87"/>
      <c r="C4" s="87"/>
      <c r="D4" s="87"/>
      <c r="E4" s="87"/>
      <c r="F4" s="87"/>
    </row>
    <row r="5" spans="1:25" s="2" customFormat="1" ht="86.25" customHeight="1">
      <c r="A5" s="3" t="s">
        <v>0</v>
      </c>
      <c r="B5" s="3" t="s">
        <v>3</v>
      </c>
      <c r="C5" s="6" t="s">
        <v>9</v>
      </c>
      <c r="D5" s="3" t="s">
        <v>6</v>
      </c>
      <c r="E5" s="3" t="s">
        <v>7</v>
      </c>
      <c r="F5" s="7" t="s">
        <v>8</v>
      </c>
      <c r="Y5" s="2" t="s">
        <v>108</v>
      </c>
    </row>
    <row r="6" spans="1:25" ht="30" customHeight="1">
      <c r="A6" s="84" t="s">
        <v>2</v>
      </c>
      <c r="B6" s="85"/>
      <c r="C6" s="85"/>
      <c r="D6" s="85"/>
      <c r="E6" s="85"/>
      <c r="F6" s="86"/>
    </row>
    <row r="7" spans="1:25" s="5" customFormat="1">
      <c r="A7" s="48">
        <v>1</v>
      </c>
      <c r="B7" s="48" t="s">
        <v>25</v>
      </c>
      <c r="C7" s="49">
        <v>314985</v>
      </c>
      <c r="D7" s="49">
        <v>104995</v>
      </c>
      <c r="E7" s="49">
        <v>83</v>
      </c>
      <c r="F7" s="50">
        <v>2</v>
      </c>
    </row>
    <row r="8" spans="1:25" s="5" customFormat="1">
      <c r="A8" s="48">
        <v>2</v>
      </c>
      <c r="B8" s="48" t="s">
        <v>26</v>
      </c>
      <c r="C8" s="49">
        <v>719484.6</v>
      </c>
      <c r="D8" s="49">
        <v>239828.2</v>
      </c>
      <c r="E8" s="49">
        <v>93.8</v>
      </c>
      <c r="F8" s="50">
        <v>3</v>
      </c>
    </row>
    <row r="9" spans="1:25" s="5" customFormat="1">
      <c r="A9" s="48">
        <v>3</v>
      </c>
      <c r="B9" s="48" t="s">
        <v>33</v>
      </c>
      <c r="C9" s="49">
        <v>195417</v>
      </c>
      <c r="D9" s="49">
        <v>65139</v>
      </c>
      <c r="E9" s="49">
        <v>98</v>
      </c>
      <c r="F9" s="50">
        <v>3</v>
      </c>
    </row>
    <row r="10" spans="1:25" s="5" customFormat="1">
      <c r="A10" s="48">
        <v>4</v>
      </c>
      <c r="B10" s="48" t="s">
        <v>18</v>
      </c>
      <c r="C10" s="49">
        <v>338733</v>
      </c>
      <c r="D10" s="49">
        <v>112911</v>
      </c>
      <c r="E10" s="49">
        <v>148</v>
      </c>
      <c r="F10" s="50">
        <v>7</v>
      </c>
    </row>
    <row r="11" spans="1:25" s="5" customFormat="1">
      <c r="A11" s="48">
        <v>5</v>
      </c>
      <c r="B11" s="48" t="s">
        <v>28</v>
      </c>
      <c r="C11" s="49">
        <v>232810.2</v>
      </c>
      <c r="D11" s="49">
        <v>77603.399999999994</v>
      </c>
      <c r="E11" s="49">
        <v>261.7</v>
      </c>
      <c r="F11" s="50">
        <v>6</v>
      </c>
    </row>
    <row r="12" spans="1:25" s="5" customFormat="1">
      <c r="A12" s="48">
        <v>6</v>
      </c>
      <c r="B12" s="48" t="s">
        <v>22</v>
      </c>
      <c r="C12" s="49">
        <v>304365.59999999998</v>
      </c>
      <c r="D12" s="49">
        <v>101455.2</v>
      </c>
      <c r="E12" s="49">
        <v>521.79999999999995</v>
      </c>
      <c r="F12" s="50">
        <v>13</v>
      </c>
    </row>
    <row r="13" spans="1:25" s="5" customFormat="1">
      <c r="A13" s="48">
        <v>7</v>
      </c>
      <c r="B13" s="48" t="s">
        <v>17</v>
      </c>
      <c r="C13" s="49">
        <v>722644.5</v>
      </c>
      <c r="D13" s="49">
        <v>240881.5</v>
      </c>
      <c r="E13" s="49">
        <v>227.5</v>
      </c>
      <c r="F13" s="50">
        <v>6</v>
      </c>
    </row>
    <row r="14" spans="1:25" s="5" customFormat="1">
      <c r="A14" s="48">
        <v>8</v>
      </c>
      <c r="B14" s="48" t="s">
        <v>24</v>
      </c>
      <c r="C14" s="49">
        <v>140821.56</v>
      </c>
      <c r="D14" s="49">
        <v>46940.52</v>
      </c>
      <c r="E14" s="49">
        <v>177.41</v>
      </c>
      <c r="F14" s="50">
        <v>4</v>
      </c>
    </row>
    <row r="15" spans="1:25" s="5" customFormat="1">
      <c r="A15" s="48">
        <v>9</v>
      </c>
      <c r="B15" s="48" t="s">
        <v>29</v>
      </c>
      <c r="C15" s="49">
        <v>318654</v>
      </c>
      <c r="D15" s="49">
        <v>106218</v>
      </c>
      <c r="E15" s="49">
        <v>139.5</v>
      </c>
      <c r="F15" s="50">
        <v>4</v>
      </c>
    </row>
    <row r="16" spans="1:25" s="5" customFormat="1">
      <c r="A16" s="48">
        <v>10</v>
      </c>
      <c r="B16" s="48" t="s">
        <v>23</v>
      </c>
      <c r="C16" s="49">
        <v>250896.33</v>
      </c>
      <c r="D16" s="49">
        <v>83632.11</v>
      </c>
      <c r="E16" s="49">
        <v>466.94</v>
      </c>
      <c r="F16" s="50">
        <v>11</v>
      </c>
    </row>
    <row r="17" spans="1:25" s="5" customFormat="1">
      <c r="A17" s="48">
        <v>11</v>
      </c>
      <c r="B17" s="48" t="s">
        <v>40</v>
      </c>
      <c r="C17" s="49">
        <v>164373</v>
      </c>
      <c r="D17" s="49">
        <v>54791</v>
      </c>
      <c r="E17" s="49">
        <v>119</v>
      </c>
      <c r="F17" s="50">
        <v>6</v>
      </c>
    </row>
    <row r="18" spans="1:25" s="54" customFormat="1">
      <c r="A18" s="52">
        <v>12</v>
      </c>
      <c r="B18" s="52" t="s">
        <v>41</v>
      </c>
      <c r="C18" s="55">
        <v>326251.8</v>
      </c>
      <c r="D18" s="55">
        <v>108750.6</v>
      </c>
      <c r="E18" s="55">
        <v>538.9</v>
      </c>
      <c r="F18" s="56">
        <v>9</v>
      </c>
    </row>
    <row r="19" spans="1:25" s="5" customFormat="1">
      <c r="A19" s="48">
        <v>13</v>
      </c>
      <c r="B19" s="48" t="s">
        <v>43</v>
      </c>
      <c r="C19" s="49">
        <v>335765.4</v>
      </c>
      <c r="D19" s="49">
        <v>111921.8</v>
      </c>
      <c r="E19" s="49">
        <v>275.3</v>
      </c>
      <c r="F19" s="50">
        <v>9</v>
      </c>
    </row>
    <row r="20" spans="1:25" s="5" customFormat="1">
      <c r="A20" s="48">
        <v>14</v>
      </c>
      <c r="B20" s="48" t="s">
        <v>46</v>
      </c>
      <c r="C20" s="49">
        <v>631268.4</v>
      </c>
      <c r="D20" s="49">
        <v>210422.8</v>
      </c>
      <c r="E20" s="49">
        <v>124.3</v>
      </c>
      <c r="F20" s="50">
        <v>6</v>
      </c>
    </row>
    <row r="21" spans="1:25" s="5" customFormat="1">
      <c r="A21" s="48">
        <v>15</v>
      </c>
      <c r="B21" s="48" t="s">
        <v>48</v>
      </c>
      <c r="C21" s="49">
        <v>187903.8</v>
      </c>
      <c r="D21" s="49">
        <v>62634.6</v>
      </c>
      <c r="E21" s="49">
        <v>56.3</v>
      </c>
      <c r="F21" s="50">
        <v>1</v>
      </c>
    </row>
    <row r="22" spans="1:25" s="5" customFormat="1">
      <c r="A22" s="48">
        <v>16</v>
      </c>
      <c r="B22" s="48" t="s">
        <v>51</v>
      </c>
      <c r="C22" s="49">
        <v>580595.1</v>
      </c>
      <c r="D22" s="49">
        <v>193531.7</v>
      </c>
      <c r="E22" s="49">
        <v>333.4</v>
      </c>
      <c r="F22" s="50">
        <v>12</v>
      </c>
    </row>
    <row r="23" spans="1:25" s="5" customFormat="1">
      <c r="A23" s="48">
        <v>17</v>
      </c>
      <c r="B23" s="48" t="s">
        <v>53</v>
      </c>
      <c r="C23" s="49">
        <v>14421</v>
      </c>
      <c r="D23" s="49">
        <v>4807</v>
      </c>
      <c r="E23" s="49">
        <v>9.5</v>
      </c>
      <c r="F23" s="50">
        <v>1</v>
      </c>
    </row>
    <row r="24" spans="1:25" s="5" customFormat="1">
      <c r="A24" s="48">
        <v>18</v>
      </c>
      <c r="B24" s="48" t="s">
        <v>54</v>
      </c>
      <c r="C24" s="49">
        <v>215316.9</v>
      </c>
      <c r="D24" s="49">
        <v>71772.3</v>
      </c>
      <c r="E24" s="49">
        <v>189</v>
      </c>
      <c r="F24" s="50">
        <v>6</v>
      </c>
    </row>
    <row r="25" spans="1:25" s="5" customFormat="1">
      <c r="A25" s="48">
        <v>19</v>
      </c>
      <c r="B25" s="48" t="s">
        <v>56</v>
      </c>
      <c r="C25" s="30">
        <v>125208</v>
      </c>
      <c r="D25" s="30">
        <v>41736</v>
      </c>
      <c r="E25" s="30">
        <v>70</v>
      </c>
      <c r="F25" s="59">
        <v>4</v>
      </c>
    </row>
    <row r="26" spans="1:25" s="57" customFormat="1">
      <c r="A26" s="48">
        <v>20</v>
      </c>
      <c r="B26" s="5" t="s">
        <v>57</v>
      </c>
      <c r="C26" s="49">
        <v>343035</v>
      </c>
      <c r="D26" s="49">
        <v>114345</v>
      </c>
      <c r="E26" s="49">
        <v>116</v>
      </c>
      <c r="F26" s="50">
        <v>6</v>
      </c>
      <c r="Y26" s="60" t="e">
        <f>SUM(C26-#REF!)</f>
        <v>#REF!</v>
      </c>
    </row>
    <row r="27" spans="1:25" s="5" customFormat="1">
      <c r="A27" s="48">
        <v>21</v>
      </c>
      <c r="B27" s="48" t="s">
        <v>58</v>
      </c>
      <c r="C27" s="49">
        <v>228060.3</v>
      </c>
      <c r="D27" s="49">
        <v>76020.100000000006</v>
      </c>
      <c r="E27" s="49">
        <v>57.4</v>
      </c>
      <c r="F27" s="50">
        <v>2</v>
      </c>
    </row>
    <row r="28" spans="1:25" s="5" customFormat="1">
      <c r="A28" s="48">
        <v>22</v>
      </c>
      <c r="B28" s="48" t="s">
        <v>60</v>
      </c>
      <c r="C28" s="49">
        <v>88494.6</v>
      </c>
      <c r="D28" s="49">
        <v>29498.2</v>
      </c>
      <c r="E28" s="49">
        <v>111.8</v>
      </c>
      <c r="F28" s="50">
        <v>6</v>
      </c>
    </row>
    <row r="29" spans="1:25" s="5" customFormat="1">
      <c r="A29" s="48">
        <v>23</v>
      </c>
      <c r="B29" s="48" t="s">
        <v>62</v>
      </c>
      <c r="C29" s="30">
        <v>708834.6</v>
      </c>
      <c r="D29" s="30">
        <v>236278.2</v>
      </c>
      <c r="E29" s="30">
        <v>371.5</v>
      </c>
      <c r="F29" s="50">
        <v>7</v>
      </c>
    </row>
    <row r="30" spans="1:25" s="5" customFormat="1">
      <c r="A30" s="48">
        <v>24</v>
      </c>
      <c r="B30" s="48" t="s">
        <v>64</v>
      </c>
      <c r="C30" s="30">
        <v>361448.4</v>
      </c>
      <c r="D30" s="30">
        <v>120482.8</v>
      </c>
      <c r="E30" s="30">
        <v>176.8</v>
      </c>
      <c r="F30" s="50">
        <v>10</v>
      </c>
    </row>
    <row r="31" spans="1:25" s="5" customFormat="1">
      <c r="A31" s="48">
        <v>25</v>
      </c>
      <c r="B31" s="48" t="s">
        <v>65</v>
      </c>
      <c r="C31" s="49">
        <v>1031332.5</v>
      </c>
      <c r="D31" s="49">
        <v>343777.5</v>
      </c>
      <c r="E31" s="49">
        <v>1118.8</v>
      </c>
      <c r="F31" s="50">
        <v>32</v>
      </c>
    </row>
    <row r="32" spans="1:25" s="54" customFormat="1">
      <c r="A32" s="48">
        <v>26</v>
      </c>
      <c r="B32" s="48" t="s">
        <v>67</v>
      </c>
      <c r="C32" s="49">
        <v>42504</v>
      </c>
      <c r="D32" s="49">
        <v>14168</v>
      </c>
      <c r="E32" s="49">
        <v>14</v>
      </c>
      <c r="F32" s="50">
        <v>1</v>
      </c>
    </row>
    <row r="33" spans="1:25" s="5" customFormat="1">
      <c r="A33" s="48">
        <v>27</v>
      </c>
      <c r="B33" s="68" t="s">
        <v>68</v>
      </c>
      <c r="C33" s="49">
        <v>769192.2</v>
      </c>
      <c r="D33" s="49">
        <v>256397.4</v>
      </c>
      <c r="E33" s="49">
        <v>235.9</v>
      </c>
      <c r="F33" s="50">
        <v>10</v>
      </c>
    </row>
    <row r="34" spans="1:25" s="5" customFormat="1">
      <c r="A34" s="48">
        <v>28</v>
      </c>
      <c r="B34" s="68" t="s">
        <v>69</v>
      </c>
      <c r="C34" s="49">
        <v>579129.15</v>
      </c>
      <c r="D34" s="49">
        <v>193043.05</v>
      </c>
      <c r="E34" s="49">
        <v>185.23</v>
      </c>
      <c r="F34" s="50">
        <v>11</v>
      </c>
    </row>
    <row r="35" spans="1:25" s="5" customFormat="1">
      <c r="A35" s="48">
        <v>29</v>
      </c>
      <c r="B35" s="48" t="s">
        <v>70</v>
      </c>
      <c r="C35" s="49">
        <v>362256.3</v>
      </c>
      <c r="D35" s="49">
        <v>120752.1</v>
      </c>
      <c r="E35" s="49">
        <v>172.6</v>
      </c>
      <c r="F35" s="50">
        <v>5</v>
      </c>
    </row>
    <row r="36" spans="1:25" s="5" customFormat="1">
      <c r="A36" s="48">
        <v>30</v>
      </c>
      <c r="B36" s="48" t="s">
        <v>71</v>
      </c>
      <c r="C36" s="49">
        <v>515794.5</v>
      </c>
      <c r="D36" s="49">
        <v>171931.5</v>
      </c>
      <c r="E36" s="49">
        <v>679.2</v>
      </c>
      <c r="F36" s="50">
        <v>16</v>
      </c>
    </row>
    <row r="37" spans="1:25" s="5" customFormat="1">
      <c r="A37" s="48">
        <v>31</v>
      </c>
      <c r="B37" s="48" t="s">
        <v>72</v>
      </c>
      <c r="C37" s="49">
        <v>56269.5</v>
      </c>
      <c r="D37" s="49">
        <v>18756.5</v>
      </c>
      <c r="E37" s="49">
        <v>11.5</v>
      </c>
      <c r="F37" s="50">
        <v>1</v>
      </c>
    </row>
    <row r="38" spans="1:25" s="54" customFormat="1">
      <c r="A38" s="48">
        <v>32</v>
      </c>
      <c r="B38" s="48" t="s">
        <v>73</v>
      </c>
      <c r="C38" s="49">
        <v>382384.2</v>
      </c>
      <c r="D38" s="49">
        <v>127461.4</v>
      </c>
      <c r="E38" s="49">
        <v>57.36</v>
      </c>
      <c r="F38" s="50">
        <v>2</v>
      </c>
    </row>
    <row r="39" spans="1:25" s="5" customFormat="1">
      <c r="A39" s="48">
        <v>33</v>
      </c>
      <c r="B39" s="48" t="s">
        <v>74</v>
      </c>
      <c r="C39" s="49">
        <v>335100</v>
      </c>
      <c r="D39" s="49">
        <v>111700</v>
      </c>
      <c r="E39" s="49">
        <v>277</v>
      </c>
      <c r="F39" s="50">
        <v>7</v>
      </c>
    </row>
    <row r="40" spans="1:25" s="5" customFormat="1">
      <c r="A40" s="48">
        <v>34</v>
      </c>
      <c r="B40" s="48" t="s">
        <v>77</v>
      </c>
      <c r="C40" s="49">
        <v>315081.90000000002</v>
      </c>
      <c r="D40" s="49">
        <v>105027.3</v>
      </c>
      <c r="E40" s="49">
        <v>274.60000000000002</v>
      </c>
      <c r="F40" s="50">
        <v>6</v>
      </c>
    </row>
    <row r="41" spans="1:25" s="5" customFormat="1">
      <c r="A41" s="48">
        <v>35</v>
      </c>
      <c r="B41" s="48" t="s">
        <v>83</v>
      </c>
      <c r="C41" s="49">
        <v>168832.2</v>
      </c>
      <c r="D41" s="49">
        <v>56277.4</v>
      </c>
      <c r="E41" s="49">
        <v>110.8</v>
      </c>
      <c r="F41" s="50">
        <v>7</v>
      </c>
    </row>
    <row r="42" spans="1:25" s="5" customFormat="1">
      <c r="A42" s="48">
        <v>36</v>
      </c>
      <c r="B42" s="48" t="s">
        <v>84</v>
      </c>
      <c r="C42" s="49">
        <v>687932.76</v>
      </c>
      <c r="D42" s="49">
        <v>229310.92</v>
      </c>
      <c r="E42" s="49">
        <v>2716.77</v>
      </c>
      <c r="F42" s="50">
        <v>28</v>
      </c>
    </row>
    <row r="43" spans="1:25" s="57" customFormat="1">
      <c r="A43" s="48">
        <v>37</v>
      </c>
      <c r="B43" s="48" t="s">
        <v>86</v>
      </c>
      <c r="C43" s="49">
        <v>419523.3</v>
      </c>
      <c r="D43" s="49">
        <v>139841.1</v>
      </c>
      <c r="E43" s="49">
        <v>728.2</v>
      </c>
      <c r="F43" s="50">
        <v>12</v>
      </c>
      <c r="Y43" s="60" t="e">
        <f>SUM(C43-#REF!)</f>
        <v>#REF!</v>
      </c>
    </row>
    <row r="44" spans="1:25" s="5" customFormat="1">
      <c r="A44" s="48">
        <v>38</v>
      </c>
      <c r="B44" s="48" t="s">
        <v>87</v>
      </c>
      <c r="C44" s="49">
        <v>291541.2</v>
      </c>
      <c r="D44" s="49">
        <v>97180.4</v>
      </c>
      <c r="E44" s="49">
        <v>82.4</v>
      </c>
      <c r="F44" s="50">
        <v>2</v>
      </c>
    </row>
    <row r="45" spans="1:25" s="5" customFormat="1">
      <c r="A45" s="48">
        <v>39</v>
      </c>
      <c r="B45" s="48" t="s">
        <v>88</v>
      </c>
      <c r="C45" s="49">
        <v>303330</v>
      </c>
      <c r="D45" s="49">
        <v>101110</v>
      </c>
      <c r="E45" s="49">
        <v>970</v>
      </c>
      <c r="F45" s="50">
        <v>12</v>
      </c>
    </row>
    <row r="46" spans="1:25" s="5" customFormat="1">
      <c r="A46" s="48">
        <v>40</v>
      </c>
      <c r="B46" s="48" t="s">
        <v>89</v>
      </c>
      <c r="C46" s="49">
        <v>357377.7</v>
      </c>
      <c r="D46" s="49">
        <v>119125.9</v>
      </c>
      <c r="E46" s="49">
        <v>293.5</v>
      </c>
      <c r="F46" s="50">
        <v>4</v>
      </c>
    </row>
    <row r="47" spans="1:25" s="5" customFormat="1">
      <c r="A47" s="48">
        <v>41</v>
      </c>
      <c r="B47" s="48" t="s">
        <v>91</v>
      </c>
      <c r="C47" s="49">
        <v>544591.80000000005</v>
      </c>
      <c r="D47" s="49">
        <v>181530.6</v>
      </c>
      <c r="E47" s="49">
        <v>275.2</v>
      </c>
      <c r="F47" s="50">
        <v>9</v>
      </c>
    </row>
    <row r="48" spans="1:25" s="5" customFormat="1">
      <c r="A48" s="48">
        <v>42</v>
      </c>
      <c r="B48" s="48" t="s">
        <v>93</v>
      </c>
      <c r="C48" s="30">
        <v>117810</v>
      </c>
      <c r="D48" s="49">
        <v>39270</v>
      </c>
      <c r="E48" s="49">
        <v>210</v>
      </c>
      <c r="F48" s="50">
        <v>8</v>
      </c>
    </row>
    <row r="49" spans="1:25" s="5" customFormat="1">
      <c r="A49" s="48">
        <v>43</v>
      </c>
      <c r="B49" s="48" t="s">
        <v>94</v>
      </c>
      <c r="C49" s="49">
        <v>284195.7</v>
      </c>
      <c r="D49" s="49">
        <v>94731.9</v>
      </c>
      <c r="E49" s="49">
        <v>290.10000000000002</v>
      </c>
      <c r="F49" s="50">
        <v>13</v>
      </c>
    </row>
    <row r="50" spans="1:25" s="5" customFormat="1">
      <c r="A50" s="48">
        <v>44</v>
      </c>
      <c r="B50" s="48" t="s">
        <v>95</v>
      </c>
      <c r="C50" s="30">
        <v>680064</v>
      </c>
      <c r="D50" s="49">
        <v>226688</v>
      </c>
      <c r="E50" s="49">
        <v>67</v>
      </c>
      <c r="F50" s="50">
        <v>2</v>
      </c>
    </row>
    <row r="51" spans="1:25" s="5" customFormat="1">
      <c r="A51" s="48">
        <v>45</v>
      </c>
      <c r="B51" s="48" t="s">
        <v>96</v>
      </c>
      <c r="C51" s="49">
        <v>453656.7</v>
      </c>
      <c r="D51" s="49">
        <v>151218.9</v>
      </c>
      <c r="E51" s="49">
        <v>153.19999999999999</v>
      </c>
      <c r="F51" s="50">
        <v>6</v>
      </c>
    </row>
    <row r="52" spans="1:25" s="5" customFormat="1">
      <c r="A52" s="48">
        <v>46</v>
      </c>
      <c r="B52" s="48" t="s">
        <v>97</v>
      </c>
      <c r="C52" s="49">
        <v>417972.3</v>
      </c>
      <c r="D52" s="49">
        <v>139324.1</v>
      </c>
      <c r="E52" s="49">
        <v>81.900000000000006</v>
      </c>
      <c r="F52" s="50">
        <v>3</v>
      </c>
    </row>
    <row r="53" spans="1:25" s="5" customFormat="1">
      <c r="A53" s="48">
        <v>47</v>
      </c>
      <c r="B53" s="48" t="s">
        <v>98</v>
      </c>
      <c r="C53" s="30">
        <v>171088.8</v>
      </c>
      <c r="D53" s="49">
        <v>57029.599999999999</v>
      </c>
      <c r="E53" s="49">
        <v>78.5</v>
      </c>
      <c r="F53" s="50">
        <v>3</v>
      </c>
    </row>
    <row r="54" spans="1:25" s="5" customFormat="1">
      <c r="A54" s="48">
        <v>48</v>
      </c>
      <c r="B54" s="48" t="s">
        <v>99</v>
      </c>
      <c r="C54" s="30">
        <v>1377215.1</v>
      </c>
      <c r="D54" s="49">
        <v>459071.7</v>
      </c>
      <c r="E54" s="49">
        <v>546.29999999999995</v>
      </c>
      <c r="F54" s="50">
        <v>18</v>
      </c>
      <c r="Y54" s="60" t="e">
        <f>SUM(C54-#REF!)</f>
        <v>#REF!</v>
      </c>
    </row>
    <row r="55" spans="1:25" s="5" customFormat="1">
      <c r="A55" s="48">
        <v>49</v>
      </c>
      <c r="B55" s="48" t="s">
        <v>100</v>
      </c>
      <c r="C55" s="49">
        <v>96772.5</v>
      </c>
      <c r="D55" s="49">
        <v>32257.5</v>
      </c>
      <c r="E55" s="49">
        <v>25.5</v>
      </c>
      <c r="F55" s="50">
        <v>1</v>
      </c>
    </row>
    <row r="56" spans="1:25" s="5" customFormat="1">
      <c r="A56" s="48">
        <v>50</v>
      </c>
      <c r="B56" s="48" t="s">
        <v>103</v>
      </c>
      <c r="C56" s="49">
        <v>200094.3</v>
      </c>
      <c r="D56" s="49">
        <v>66698.100000000006</v>
      </c>
      <c r="E56" s="49">
        <v>179.7</v>
      </c>
      <c r="F56" s="50">
        <v>6</v>
      </c>
    </row>
    <row r="57" spans="1:25" ht="25.5" customHeight="1">
      <c r="A57" s="32" t="s">
        <v>5</v>
      </c>
      <c r="B57" s="37"/>
      <c r="C57" s="38">
        <f t="shared" ref="C57:F57" si="0">SUM(C7:C56)</f>
        <v>18810830.699999999</v>
      </c>
      <c r="D57" s="38">
        <f t="shared" si="0"/>
        <v>6270276.9000000004</v>
      </c>
      <c r="E57" s="38">
        <f t="shared" si="0"/>
        <v>14602.110000000002</v>
      </c>
      <c r="F57" s="42">
        <f t="shared" si="0"/>
        <v>369</v>
      </c>
    </row>
    <row r="58" spans="1:25" ht="27" customHeight="1">
      <c r="A58" s="81" t="s">
        <v>4</v>
      </c>
      <c r="B58" s="82"/>
      <c r="C58" s="82"/>
      <c r="D58" s="82"/>
      <c r="E58" s="82"/>
      <c r="F58" s="83"/>
    </row>
    <row r="59" spans="1:25" s="5" customFormat="1" ht="15" customHeight="1">
      <c r="A59" s="48">
        <v>1</v>
      </c>
      <c r="B59" s="48" t="s">
        <v>20</v>
      </c>
      <c r="C59" s="49">
        <v>110510.39999999999</v>
      </c>
      <c r="D59" s="49">
        <v>36836.800000000003</v>
      </c>
      <c r="E59" s="49">
        <v>18.2</v>
      </c>
      <c r="F59" s="50">
        <v>1</v>
      </c>
    </row>
    <row r="60" spans="1:25" s="5" customFormat="1">
      <c r="A60" s="48">
        <v>2</v>
      </c>
      <c r="B60" s="48" t="s">
        <v>10</v>
      </c>
      <c r="C60" s="49">
        <v>3613258.16</v>
      </c>
      <c r="D60" s="49">
        <v>1208374.5</v>
      </c>
      <c r="E60" s="49">
        <v>957.9</v>
      </c>
      <c r="F60" s="50">
        <v>25</v>
      </c>
    </row>
    <row r="61" spans="1:25" s="5" customFormat="1">
      <c r="A61" s="48">
        <v>3</v>
      </c>
      <c r="B61" s="48" t="s">
        <v>16</v>
      </c>
      <c r="C61" s="49">
        <v>316835.7</v>
      </c>
      <c r="D61" s="49">
        <v>105611.9</v>
      </c>
      <c r="E61" s="49">
        <v>439.3</v>
      </c>
      <c r="F61" s="50">
        <v>11</v>
      </c>
    </row>
    <row r="62" spans="1:25" s="5" customFormat="1" ht="15.75" customHeight="1">
      <c r="A62" s="48">
        <v>4</v>
      </c>
      <c r="B62" s="48" t="s">
        <v>13</v>
      </c>
      <c r="C62" s="30">
        <v>406170</v>
      </c>
      <c r="D62" s="30">
        <v>135390</v>
      </c>
      <c r="E62" s="30">
        <v>199.9</v>
      </c>
      <c r="F62" s="50">
        <v>6</v>
      </c>
    </row>
    <row r="63" spans="1:25" s="5" customFormat="1">
      <c r="A63" s="48">
        <v>5</v>
      </c>
      <c r="B63" s="48" t="s">
        <v>11</v>
      </c>
      <c r="C63" s="49">
        <v>640368.9</v>
      </c>
      <c r="D63" s="49">
        <v>213456.3</v>
      </c>
      <c r="E63" s="49">
        <v>906.4</v>
      </c>
      <c r="F63" s="50">
        <v>23</v>
      </c>
      <c r="Y63" s="61"/>
    </row>
    <row r="64" spans="1:25" s="5" customFormat="1">
      <c r="A64" s="52">
        <v>6</v>
      </c>
      <c r="B64" s="52" t="s">
        <v>14</v>
      </c>
      <c r="C64" s="53">
        <v>1425621.6</v>
      </c>
      <c r="D64" s="53">
        <v>475207.2</v>
      </c>
      <c r="E64" s="69">
        <v>272.3</v>
      </c>
      <c r="F64" s="70">
        <v>9</v>
      </c>
    </row>
    <row r="65" spans="1:25" s="5" customFormat="1">
      <c r="A65" s="48">
        <v>7</v>
      </c>
      <c r="B65" s="48" t="s">
        <v>15</v>
      </c>
      <c r="C65" s="30">
        <v>1154364.8999999999</v>
      </c>
      <c r="D65" s="49">
        <v>384788.3</v>
      </c>
      <c r="E65" s="49">
        <v>510.35</v>
      </c>
      <c r="F65" s="50">
        <v>12</v>
      </c>
    </row>
    <row r="66" spans="1:25" s="54" customFormat="1">
      <c r="A66" s="52">
        <v>8</v>
      </c>
      <c r="B66" s="52" t="s">
        <v>12</v>
      </c>
      <c r="C66" s="55">
        <v>323438.51</v>
      </c>
      <c r="D66" s="55">
        <v>109802</v>
      </c>
      <c r="E66" s="55">
        <v>59.9</v>
      </c>
      <c r="F66" s="56">
        <v>2</v>
      </c>
    </row>
    <row r="67" spans="1:25" s="5" customFormat="1">
      <c r="A67" s="48">
        <v>9</v>
      </c>
      <c r="B67" s="48" t="s">
        <v>19</v>
      </c>
      <c r="C67" s="49">
        <v>421653</v>
      </c>
      <c r="D67" s="49">
        <v>140551</v>
      </c>
      <c r="E67" s="49">
        <v>356.2</v>
      </c>
      <c r="F67" s="50">
        <v>8</v>
      </c>
    </row>
    <row r="68" spans="1:25" s="5" customFormat="1">
      <c r="A68" s="48">
        <v>10</v>
      </c>
      <c r="B68" s="48" t="s">
        <v>21</v>
      </c>
      <c r="C68" s="30">
        <v>532593.9</v>
      </c>
      <c r="D68" s="30">
        <v>177531.3</v>
      </c>
      <c r="E68" s="30">
        <v>614.6</v>
      </c>
      <c r="F68" s="50">
        <v>20</v>
      </c>
    </row>
    <row r="69" spans="1:25" s="5" customFormat="1">
      <c r="A69" s="48">
        <v>11</v>
      </c>
      <c r="B69" s="48" t="s">
        <v>66</v>
      </c>
      <c r="C69" s="49">
        <v>1990613.4</v>
      </c>
      <c r="D69" s="49">
        <v>663537.80000000005</v>
      </c>
      <c r="E69" s="49">
        <v>524.70000000000005</v>
      </c>
      <c r="F69" s="50">
        <v>12</v>
      </c>
    </row>
    <row r="70" spans="1:25" s="40" customFormat="1" ht="16.5" customHeight="1">
      <c r="A70" s="48">
        <v>12</v>
      </c>
      <c r="B70" s="48" t="s">
        <v>75</v>
      </c>
      <c r="C70" s="30">
        <v>6964445.0999999996</v>
      </c>
      <c r="D70" s="30">
        <v>2321481.7000000002</v>
      </c>
      <c r="E70" s="30">
        <v>1161.5999999999999</v>
      </c>
      <c r="F70" s="31">
        <v>24</v>
      </c>
    </row>
    <row r="71" spans="1:25" s="5" customFormat="1">
      <c r="A71" s="48">
        <v>13</v>
      </c>
      <c r="B71" s="48" t="s">
        <v>79</v>
      </c>
      <c r="C71" s="49">
        <v>3687777</v>
      </c>
      <c r="D71" s="49">
        <v>1229259</v>
      </c>
      <c r="E71" s="49">
        <v>780</v>
      </c>
      <c r="F71" s="50">
        <v>18</v>
      </c>
    </row>
    <row r="72" spans="1:25" s="5" customFormat="1">
      <c r="A72" s="48">
        <v>14</v>
      </c>
      <c r="B72" s="48" t="s">
        <v>80</v>
      </c>
      <c r="C72" s="49">
        <v>714061.2</v>
      </c>
      <c r="D72" s="49">
        <v>238020.4</v>
      </c>
      <c r="E72" s="49">
        <v>748.2</v>
      </c>
      <c r="F72" s="50">
        <v>20</v>
      </c>
    </row>
    <row r="73" spans="1:25" s="5" customFormat="1">
      <c r="A73" s="48">
        <v>15</v>
      </c>
      <c r="B73" s="48" t="s">
        <v>81</v>
      </c>
      <c r="C73" s="30">
        <v>2020773</v>
      </c>
      <c r="D73" s="30">
        <v>673591</v>
      </c>
      <c r="E73" s="51">
        <v>603</v>
      </c>
      <c r="F73" s="59">
        <v>14</v>
      </c>
    </row>
    <row r="74" spans="1:25" s="5" customFormat="1">
      <c r="A74" s="48">
        <v>16</v>
      </c>
      <c r="B74" s="48" t="s">
        <v>82</v>
      </c>
      <c r="C74" s="49">
        <v>86329.5</v>
      </c>
      <c r="D74" s="49">
        <v>28776.5</v>
      </c>
      <c r="E74" s="49">
        <v>263.60000000000002</v>
      </c>
      <c r="F74" s="50">
        <v>7</v>
      </c>
    </row>
    <row r="75" spans="1:25" ht="26.25" customHeight="1">
      <c r="A75" s="32" t="s">
        <v>5</v>
      </c>
      <c r="B75" s="37"/>
      <c r="C75" s="39">
        <f t="shared" ref="C75:F75" si="1">SUM(C59:C74)</f>
        <v>24408814.27</v>
      </c>
      <c r="D75" s="39">
        <f t="shared" si="1"/>
        <v>8142215.7000000002</v>
      </c>
      <c r="E75" s="39">
        <f t="shared" si="1"/>
        <v>8416.15</v>
      </c>
      <c r="F75" s="41">
        <f t="shared" si="1"/>
        <v>212</v>
      </c>
    </row>
    <row r="76" spans="1:25" s="5" customFormat="1" ht="26.25" customHeight="1">
      <c r="A76" s="47"/>
      <c r="B76" s="47"/>
      <c r="C76" s="63"/>
      <c r="D76" s="63"/>
      <c r="E76" s="63"/>
      <c r="F76" s="64"/>
    </row>
    <row r="77" spans="1:25" ht="26.25" customHeight="1">
      <c r="A77" s="8"/>
      <c r="B77" s="8"/>
      <c r="C77" s="9"/>
      <c r="D77" s="9"/>
      <c r="E77" s="9"/>
      <c r="F77" s="10"/>
    </row>
    <row r="78" spans="1:25" ht="43.5" customHeight="1">
      <c r="A78" s="11" t="s">
        <v>5</v>
      </c>
      <c r="B78" s="12"/>
      <c r="C78" s="13">
        <f>SUM(C57,C75,C77)</f>
        <v>43219644.969999999</v>
      </c>
      <c r="D78" s="13">
        <f>SUM(D57,D75,D77)</f>
        <v>14412492.600000001</v>
      </c>
      <c r="E78" s="13">
        <f>SUM(E57,E75,E77)</f>
        <v>23018.260000000002</v>
      </c>
      <c r="F78" s="14">
        <f>SUM(F57,F75,F77)</f>
        <v>581</v>
      </c>
    </row>
    <row r="79" spans="1:25" ht="43.5" customHeight="1">
      <c r="A79" s="23"/>
      <c r="B79" s="24"/>
      <c r="C79" s="25"/>
      <c r="D79" s="26"/>
      <c r="E79" s="26"/>
      <c r="F79" s="27"/>
      <c r="Y79" s="4" t="e">
        <f>SUM(Y26,Y43,Y54,Y63)</f>
        <v>#REF!</v>
      </c>
    </row>
    <row r="80" spans="1:25" ht="43.5" customHeight="1">
      <c r="A80" s="33"/>
      <c r="B80" s="34"/>
      <c r="C80" s="35"/>
      <c r="D80" s="15"/>
      <c r="E80" s="15"/>
    </row>
    <row r="81" spans="1:18" ht="43.5" customHeight="1">
      <c r="A81" s="33"/>
      <c r="B81" s="34"/>
      <c r="C81" s="35"/>
      <c r="D81" s="36"/>
      <c r="E81" s="15"/>
      <c r="F81" s="4"/>
    </row>
    <row r="82" spans="1:18" ht="33" customHeight="1">
      <c r="B82" s="78" t="s">
        <v>112</v>
      </c>
      <c r="C82" s="79"/>
      <c r="D82" s="79"/>
      <c r="E82" s="79"/>
      <c r="F82" s="79"/>
      <c r="G82" s="79"/>
      <c r="H82" s="80"/>
      <c r="I82" s="18"/>
      <c r="J82" s="18"/>
      <c r="K82" s="18"/>
      <c r="L82" s="18"/>
      <c r="M82" s="18"/>
      <c r="N82" s="4"/>
      <c r="O82" s="4"/>
      <c r="R82" s="4"/>
    </row>
    <row r="83" spans="1:18" ht="31.5" customHeight="1">
      <c r="B83" s="17" t="s">
        <v>3</v>
      </c>
      <c r="C83" s="17" t="s">
        <v>36</v>
      </c>
      <c r="D83" s="21" t="s">
        <v>39</v>
      </c>
      <c r="E83" s="22" t="s">
        <v>27</v>
      </c>
      <c r="F83" s="20">
        <v>2026</v>
      </c>
      <c r="G83" s="20">
        <v>2027</v>
      </c>
      <c r="H83" s="20">
        <v>2028</v>
      </c>
      <c r="M83" s="4"/>
      <c r="O83" s="4"/>
    </row>
    <row r="84" spans="1:18" ht="28.5" customHeight="1">
      <c r="B84" s="74" t="s">
        <v>28</v>
      </c>
      <c r="C84" s="28" t="s">
        <v>1</v>
      </c>
      <c r="D84" s="71" t="s">
        <v>34</v>
      </c>
      <c r="E84" s="29">
        <f>SUM(F84:H84)</f>
        <v>698430.60000000009</v>
      </c>
      <c r="F84" s="30">
        <v>232810.2</v>
      </c>
      <c r="G84" s="30">
        <v>232810.2</v>
      </c>
      <c r="H84" s="30">
        <v>232810.2</v>
      </c>
      <c r="I84" s="19"/>
      <c r="J84" s="19"/>
      <c r="K84" s="19"/>
      <c r="L84" s="19"/>
      <c r="M84" s="19"/>
      <c r="O84" s="4"/>
    </row>
    <row r="85" spans="1:18" ht="28.5" customHeight="1">
      <c r="B85" s="74"/>
      <c r="C85" s="28" t="s">
        <v>30</v>
      </c>
      <c r="D85" s="72"/>
      <c r="E85" s="29">
        <f>SUM(F85:H85)</f>
        <v>232810.19999999998</v>
      </c>
      <c r="F85" s="30">
        <v>77603.399999999994</v>
      </c>
      <c r="G85" s="30">
        <v>77603.399999999994</v>
      </c>
      <c r="H85" s="30">
        <v>77603.399999999994</v>
      </c>
      <c r="I85" s="19"/>
      <c r="J85" s="19"/>
      <c r="K85" s="19"/>
      <c r="L85" s="19"/>
      <c r="M85" s="19"/>
    </row>
    <row r="86" spans="1:18" ht="28.5" customHeight="1">
      <c r="B86" s="74"/>
      <c r="C86" s="28" t="s">
        <v>31</v>
      </c>
      <c r="D86" s="72"/>
      <c r="E86" s="29"/>
      <c r="F86" s="30">
        <v>261.7</v>
      </c>
      <c r="G86" s="30">
        <v>261.7</v>
      </c>
      <c r="H86" s="30">
        <v>261.7</v>
      </c>
      <c r="I86" s="19"/>
      <c r="J86" s="19"/>
      <c r="K86" s="19"/>
      <c r="L86" s="19"/>
      <c r="M86" s="19"/>
    </row>
    <row r="87" spans="1:18" ht="28.5" customHeight="1">
      <c r="A87" s="1">
        <v>1</v>
      </c>
      <c r="B87" s="74"/>
      <c r="C87" s="28" t="s">
        <v>32</v>
      </c>
      <c r="D87" s="73"/>
      <c r="E87" s="29"/>
      <c r="F87" s="31">
        <v>6</v>
      </c>
      <c r="G87" s="31">
        <v>6</v>
      </c>
      <c r="H87" s="31">
        <v>6</v>
      </c>
      <c r="I87" s="18"/>
      <c r="J87" s="18"/>
      <c r="K87" s="18"/>
      <c r="L87" s="18"/>
      <c r="M87" s="18"/>
    </row>
    <row r="88" spans="1:18" ht="28.5" customHeight="1">
      <c r="B88" s="74" t="s">
        <v>22</v>
      </c>
      <c r="C88" s="28" t="s">
        <v>1</v>
      </c>
      <c r="D88" s="71" t="s">
        <v>35</v>
      </c>
      <c r="E88" s="29">
        <f t="shared" ref="E88:E97" si="2">SUM(F88:H88)</f>
        <v>913096.79999999993</v>
      </c>
      <c r="F88" s="30">
        <v>304365.59999999998</v>
      </c>
      <c r="G88" s="30">
        <v>304365.59999999998</v>
      </c>
      <c r="H88" s="30">
        <v>304365.59999999998</v>
      </c>
    </row>
    <row r="89" spans="1:18" ht="28.5" customHeight="1">
      <c r="B89" s="74"/>
      <c r="C89" s="28" t="s">
        <v>30</v>
      </c>
      <c r="D89" s="72"/>
      <c r="E89" s="29">
        <f t="shared" si="2"/>
        <v>304365.59999999998</v>
      </c>
      <c r="F89" s="30">
        <v>101455.2</v>
      </c>
      <c r="G89" s="30">
        <v>101455.2</v>
      </c>
      <c r="H89" s="30">
        <v>101455.2</v>
      </c>
    </row>
    <row r="90" spans="1:18" ht="28.5" customHeight="1">
      <c r="B90" s="74"/>
      <c r="C90" s="28" t="s">
        <v>31</v>
      </c>
      <c r="D90" s="72"/>
      <c r="E90" s="29"/>
      <c r="F90" s="30">
        <v>521.79999999999995</v>
      </c>
      <c r="G90" s="30">
        <v>521.79999999999995</v>
      </c>
      <c r="H90" s="30">
        <v>521.79999999999995</v>
      </c>
    </row>
    <row r="91" spans="1:18" ht="28.5" customHeight="1">
      <c r="A91" s="1">
        <v>2</v>
      </c>
      <c r="B91" s="74"/>
      <c r="C91" s="28" t="s">
        <v>32</v>
      </c>
      <c r="D91" s="73"/>
      <c r="E91" s="29"/>
      <c r="F91" s="31">
        <v>13</v>
      </c>
      <c r="G91" s="31">
        <v>13</v>
      </c>
      <c r="H91" s="31">
        <v>13</v>
      </c>
    </row>
    <row r="92" spans="1:18" ht="27" customHeight="1">
      <c r="B92" s="74" t="s">
        <v>17</v>
      </c>
      <c r="C92" s="28" t="s">
        <v>1</v>
      </c>
      <c r="D92" s="71" t="s">
        <v>37</v>
      </c>
      <c r="E92" s="29">
        <f t="shared" si="2"/>
        <v>2167933.5</v>
      </c>
      <c r="F92" s="30">
        <v>722644.5</v>
      </c>
      <c r="G92" s="30">
        <v>722644.5</v>
      </c>
      <c r="H92" s="30">
        <v>722644.5</v>
      </c>
    </row>
    <row r="93" spans="1:18" ht="27" customHeight="1">
      <c r="B93" s="74"/>
      <c r="C93" s="28" t="s">
        <v>30</v>
      </c>
      <c r="D93" s="72"/>
      <c r="E93" s="29">
        <f t="shared" si="2"/>
        <v>722644.5</v>
      </c>
      <c r="F93" s="30">
        <v>240881.5</v>
      </c>
      <c r="G93" s="30">
        <v>240881.5</v>
      </c>
      <c r="H93" s="30">
        <v>240881.5</v>
      </c>
    </row>
    <row r="94" spans="1:18" ht="27" customHeight="1">
      <c r="B94" s="74"/>
      <c r="C94" s="28" t="s">
        <v>31</v>
      </c>
      <c r="D94" s="72"/>
      <c r="E94" s="29"/>
      <c r="F94" s="30">
        <v>227.5</v>
      </c>
      <c r="G94" s="30">
        <v>227.5</v>
      </c>
      <c r="H94" s="30">
        <v>227.5</v>
      </c>
    </row>
    <row r="95" spans="1:18" ht="27" customHeight="1">
      <c r="A95" s="1">
        <v>3</v>
      </c>
      <c r="B95" s="74"/>
      <c r="C95" s="28" t="s">
        <v>32</v>
      </c>
      <c r="D95" s="73"/>
      <c r="E95" s="29"/>
      <c r="F95" s="31">
        <v>6</v>
      </c>
      <c r="G95" s="31">
        <v>6</v>
      </c>
      <c r="H95" s="31">
        <v>6</v>
      </c>
    </row>
    <row r="96" spans="1:18" ht="27" customHeight="1">
      <c r="B96" s="74" t="s">
        <v>29</v>
      </c>
      <c r="C96" s="28" t="s">
        <v>1</v>
      </c>
      <c r="D96" s="71" t="s">
        <v>38</v>
      </c>
      <c r="E96" s="29">
        <f t="shared" si="2"/>
        <v>955962</v>
      </c>
      <c r="F96" s="30">
        <v>318654</v>
      </c>
      <c r="G96" s="30">
        <v>318654</v>
      </c>
      <c r="H96" s="30">
        <v>318654</v>
      </c>
    </row>
    <row r="97" spans="1:10" ht="27" customHeight="1">
      <c r="B97" s="74"/>
      <c r="C97" s="28" t="s">
        <v>30</v>
      </c>
      <c r="D97" s="72"/>
      <c r="E97" s="29">
        <f t="shared" si="2"/>
        <v>318654</v>
      </c>
      <c r="F97" s="30">
        <v>106218</v>
      </c>
      <c r="G97" s="30">
        <v>106218</v>
      </c>
      <c r="H97" s="30">
        <v>106218</v>
      </c>
    </row>
    <row r="98" spans="1:10" ht="27" customHeight="1">
      <c r="B98" s="74"/>
      <c r="C98" s="28" t="s">
        <v>31</v>
      </c>
      <c r="D98" s="72"/>
      <c r="E98" s="29"/>
      <c r="F98" s="30">
        <v>139.5</v>
      </c>
      <c r="G98" s="30">
        <v>139.5</v>
      </c>
      <c r="H98" s="30">
        <v>139.5</v>
      </c>
    </row>
    <row r="99" spans="1:10" ht="27" customHeight="1">
      <c r="A99" s="1">
        <v>4</v>
      </c>
      <c r="B99" s="74"/>
      <c r="C99" s="28" t="s">
        <v>32</v>
      </c>
      <c r="D99" s="73"/>
      <c r="E99" s="29"/>
      <c r="F99" s="31">
        <v>4</v>
      </c>
      <c r="G99" s="31">
        <v>4</v>
      </c>
      <c r="H99" s="31">
        <v>4</v>
      </c>
    </row>
    <row r="100" spans="1:10" ht="27" customHeight="1">
      <c r="B100" s="74" t="s">
        <v>41</v>
      </c>
      <c r="C100" s="28" t="s">
        <v>1</v>
      </c>
      <c r="D100" s="71" t="s">
        <v>42</v>
      </c>
      <c r="E100" s="29">
        <f t="shared" ref="E100:E101" si="3">SUM(F100:H100)</f>
        <v>978755.39999999991</v>
      </c>
      <c r="F100" s="30">
        <v>326251.8</v>
      </c>
      <c r="G100" s="30">
        <v>326251.8</v>
      </c>
      <c r="H100" s="30">
        <v>326251.8</v>
      </c>
    </row>
    <row r="101" spans="1:10" ht="27" customHeight="1">
      <c r="B101" s="74"/>
      <c r="C101" s="28" t="s">
        <v>30</v>
      </c>
      <c r="D101" s="72"/>
      <c r="E101" s="29">
        <f t="shared" si="3"/>
        <v>326251.80000000005</v>
      </c>
      <c r="F101" s="53">
        <v>108750.6</v>
      </c>
      <c r="G101" s="30">
        <v>108750.6</v>
      </c>
      <c r="H101" s="30">
        <v>108750.6</v>
      </c>
    </row>
    <row r="102" spans="1:10" ht="27" customHeight="1">
      <c r="B102" s="74"/>
      <c r="C102" s="28" t="s">
        <v>31</v>
      </c>
      <c r="D102" s="72"/>
      <c r="E102" s="29"/>
      <c r="F102" s="30">
        <v>538.9</v>
      </c>
      <c r="G102" s="30">
        <v>538.9</v>
      </c>
      <c r="H102" s="30">
        <v>538.9</v>
      </c>
    </row>
    <row r="103" spans="1:10" ht="27" customHeight="1">
      <c r="A103" s="1">
        <v>5</v>
      </c>
      <c r="B103" s="74"/>
      <c r="C103" s="28" t="s">
        <v>32</v>
      </c>
      <c r="D103" s="73"/>
      <c r="E103" s="29"/>
      <c r="F103" s="31">
        <v>9</v>
      </c>
      <c r="G103" s="31">
        <v>9</v>
      </c>
      <c r="H103" s="31">
        <v>9</v>
      </c>
    </row>
    <row r="104" spans="1:10" ht="27" customHeight="1">
      <c r="B104" s="74" t="s">
        <v>44</v>
      </c>
      <c r="C104" s="28" t="s">
        <v>1</v>
      </c>
      <c r="D104" s="71" t="s">
        <v>45</v>
      </c>
      <c r="E104" s="29">
        <f t="shared" ref="E104:E105" si="4">SUM(F104:H104)</f>
        <v>1007296.2000000001</v>
      </c>
      <c r="F104" s="30">
        <v>335765.4</v>
      </c>
      <c r="G104" s="30">
        <v>335765.4</v>
      </c>
      <c r="H104" s="30">
        <v>335765.4</v>
      </c>
      <c r="I104" s="57"/>
    </row>
    <row r="105" spans="1:10" ht="27" customHeight="1">
      <c r="B105" s="74"/>
      <c r="C105" s="28" t="s">
        <v>30</v>
      </c>
      <c r="D105" s="72"/>
      <c r="E105" s="29">
        <f t="shared" si="4"/>
        <v>335765.4</v>
      </c>
      <c r="F105" s="30">
        <v>111921.8</v>
      </c>
      <c r="G105" s="30">
        <v>111921.8</v>
      </c>
      <c r="H105" s="30">
        <v>111921.8</v>
      </c>
      <c r="I105" s="58"/>
      <c r="J105" s="4"/>
    </row>
    <row r="106" spans="1:10" ht="27" customHeight="1">
      <c r="B106" s="74"/>
      <c r="C106" s="28" t="s">
        <v>31</v>
      </c>
      <c r="D106" s="72"/>
      <c r="E106" s="29"/>
      <c r="F106" s="30">
        <v>275.3</v>
      </c>
      <c r="G106" s="30">
        <v>275.3</v>
      </c>
      <c r="H106" s="30">
        <v>275.3</v>
      </c>
      <c r="I106" s="57"/>
    </row>
    <row r="107" spans="1:10" ht="27" customHeight="1">
      <c r="A107" s="1">
        <v>6</v>
      </c>
      <c r="B107" s="74"/>
      <c r="C107" s="28" t="s">
        <v>32</v>
      </c>
      <c r="D107" s="73"/>
      <c r="E107" s="29"/>
      <c r="F107" s="31">
        <v>9</v>
      </c>
      <c r="G107" s="31">
        <v>9</v>
      </c>
      <c r="H107" s="31">
        <v>9</v>
      </c>
      <c r="I107" s="57"/>
    </row>
    <row r="108" spans="1:10" ht="28.5" customHeight="1">
      <c r="B108" s="74" t="s">
        <v>46</v>
      </c>
      <c r="C108" s="28" t="s">
        <v>1</v>
      </c>
      <c r="D108" s="71" t="s">
        <v>47</v>
      </c>
      <c r="E108" s="29">
        <f t="shared" ref="E108:E109" si="5">SUM(F108:H108)</f>
        <v>1925966.7000000002</v>
      </c>
      <c r="F108" s="30">
        <v>631268.4</v>
      </c>
      <c r="G108" s="30">
        <v>648469.19999999995</v>
      </c>
      <c r="H108" s="30">
        <v>646229.1</v>
      </c>
    </row>
    <row r="109" spans="1:10" ht="28.5" customHeight="1">
      <c r="B109" s="74"/>
      <c r="C109" s="28" t="s">
        <v>30</v>
      </c>
      <c r="D109" s="72"/>
      <c r="E109" s="29">
        <f t="shared" si="5"/>
        <v>641988.89999999991</v>
      </c>
      <c r="F109" s="30">
        <v>210422.8</v>
      </c>
      <c r="G109" s="30">
        <v>216156.4</v>
      </c>
      <c r="H109" s="30">
        <v>215409.7</v>
      </c>
    </row>
    <row r="110" spans="1:10" ht="28.5" customHeight="1">
      <c r="B110" s="74"/>
      <c r="C110" s="28" t="s">
        <v>31</v>
      </c>
      <c r="D110" s="72"/>
      <c r="E110" s="29"/>
      <c r="F110" s="30">
        <v>124.3</v>
      </c>
      <c r="G110" s="30">
        <v>124.3</v>
      </c>
      <c r="H110" s="30">
        <v>124.3</v>
      </c>
    </row>
    <row r="111" spans="1:10" ht="28.5" customHeight="1">
      <c r="A111" s="1">
        <v>7</v>
      </c>
      <c r="B111" s="74"/>
      <c r="C111" s="28" t="s">
        <v>32</v>
      </c>
      <c r="D111" s="73"/>
      <c r="E111" s="29"/>
      <c r="F111" s="31">
        <v>6</v>
      </c>
      <c r="G111" s="31">
        <v>6</v>
      </c>
      <c r="H111" s="31">
        <v>6</v>
      </c>
    </row>
    <row r="112" spans="1:10" ht="28.5" customHeight="1">
      <c r="B112" s="75" t="s">
        <v>48</v>
      </c>
      <c r="C112" s="28" t="s">
        <v>1</v>
      </c>
      <c r="D112" s="71" t="s">
        <v>49</v>
      </c>
      <c r="E112" s="29">
        <f t="shared" ref="E112:E113" si="6">SUM(F112:H112)</f>
        <v>563711.39999999991</v>
      </c>
      <c r="F112" s="30">
        <v>187903.8</v>
      </c>
      <c r="G112" s="30">
        <v>187903.8</v>
      </c>
      <c r="H112" s="30">
        <v>187903.8</v>
      </c>
    </row>
    <row r="113" spans="1:10" ht="28.5" customHeight="1">
      <c r="B113" s="76"/>
      <c r="C113" s="28" t="s">
        <v>30</v>
      </c>
      <c r="D113" s="72"/>
      <c r="E113" s="29">
        <f t="shared" si="6"/>
        <v>187903.8</v>
      </c>
      <c r="F113" s="30">
        <v>62634.6</v>
      </c>
      <c r="G113" s="30">
        <v>62634.6</v>
      </c>
      <c r="H113" s="30">
        <v>62634.6</v>
      </c>
    </row>
    <row r="114" spans="1:10" ht="28.5" customHeight="1">
      <c r="B114" s="76"/>
      <c r="C114" s="28" t="s">
        <v>31</v>
      </c>
      <c r="D114" s="72"/>
      <c r="E114" s="29"/>
      <c r="F114" s="30">
        <v>56.3</v>
      </c>
      <c r="G114" s="30">
        <v>56.3</v>
      </c>
      <c r="H114" s="30">
        <v>56.3</v>
      </c>
    </row>
    <row r="115" spans="1:10" ht="28.5" customHeight="1">
      <c r="A115" s="1">
        <v>8</v>
      </c>
      <c r="B115" s="77"/>
      <c r="C115" s="28" t="s">
        <v>32</v>
      </c>
      <c r="D115" s="73"/>
      <c r="E115" s="29"/>
      <c r="F115" s="31">
        <v>1</v>
      </c>
      <c r="G115" s="31">
        <v>1</v>
      </c>
      <c r="H115" s="31">
        <v>1</v>
      </c>
    </row>
    <row r="116" spans="1:10" ht="28.5" customHeight="1">
      <c r="B116" s="75" t="s">
        <v>54</v>
      </c>
      <c r="C116" s="28" t="s">
        <v>1</v>
      </c>
      <c r="D116" s="71" t="s">
        <v>55</v>
      </c>
      <c r="E116" s="29">
        <f t="shared" ref="E116:E117" si="7">SUM(F116:H116)</f>
        <v>645950.69999999995</v>
      </c>
      <c r="F116" s="30">
        <v>215316.9</v>
      </c>
      <c r="G116" s="30">
        <v>215316.9</v>
      </c>
      <c r="H116" s="30">
        <v>215316.9</v>
      </c>
    </row>
    <row r="117" spans="1:10" ht="28.5" customHeight="1">
      <c r="B117" s="76"/>
      <c r="C117" s="28" t="s">
        <v>30</v>
      </c>
      <c r="D117" s="72"/>
      <c r="E117" s="29">
        <f t="shared" si="7"/>
        <v>215316.90000000002</v>
      </c>
      <c r="F117" s="30">
        <v>71772.3</v>
      </c>
      <c r="G117" s="30">
        <v>71772.3</v>
      </c>
      <c r="H117" s="30">
        <v>71772.3</v>
      </c>
    </row>
    <row r="118" spans="1:10" ht="28.5" customHeight="1">
      <c r="B118" s="76"/>
      <c r="C118" s="28" t="s">
        <v>31</v>
      </c>
      <c r="D118" s="72"/>
      <c r="E118" s="29"/>
      <c r="F118" s="30">
        <v>189</v>
      </c>
      <c r="G118" s="30">
        <v>189</v>
      </c>
      <c r="H118" s="30">
        <v>189</v>
      </c>
    </row>
    <row r="119" spans="1:10" ht="28.5" customHeight="1">
      <c r="A119" s="1">
        <v>9</v>
      </c>
      <c r="B119" s="77"/>
      <c r="C119" s="28" t="s">
        <v>32</v>
      </c>
      <c r="D119" s="73"/>
      <c r="E119" s="29"/>
      <c r="F119" s="31">
        <v>6</v>
      </c>
      <c r="G119" s="31">
        <v>6</v>
      </c>
      <c r="H119" s="31">
        <v>6</v>
      </c>
    </row>
    <row r="120" spans="1:10" ht="28.5" customHeight="1">
      <c r="B120" s="75" t="s">
        <v>58</v>
      </c>
      <c r="C120" s="28" t="s">
        <v>1</v>
      </c>
      <c r="D120" s="71" t="s">
        <v>59</v>
      </c>
      <c r="E120" s="29">
        <f t="shared" ref="E120:E125" si="8">SUM(F120:H120)</f>
        <v>681122.7</v>
      </c>
      <c r="F120" s="30">
        <v>228060.3</v>
      </c>
      <c r="G120" s="30">
        <v>227376.3</v>
      </c>
      <c r="H120" s="30">
        <v>225686.1</v>
      </c>
    </row>
    <row r="121" spans="1:10" ht="28.5" customHeight="1">
      <c r="B121" s="76"/>
      <c r="C121" s="28" t="s">
        <v>30</v>
      </c>
      <c r="D121" s="72"/>
      <c r="E121" s="29">
        <f t="shared" si="8"/>
        <v>227040.90000000002</v>
      </c>
      <c r="F121" s="30">
        <v>76020.100000000006</v>
      </c>
      <c r="G121" s="30">
        <v>75792.100000000006</v>
      </c>
      <c r="H121" s="30">
        <v>75228.7</v>
      </c>
    </row>
    <row r="122" spans="1:10" ht="28.5" customHeight="1">
      <c r="B122" s="76"/>
      <c r="C122" s="28" t="s">
        <v>31</v>
      </c>
      <c r="D122" s="72"/>
      <c r="E122" s="29"/>
      <c r="F122" s="30">
        <v>57.4</v>
      </c>
      <c r="G122" s="30">
        <v>57.4</v>
      </c>
      <c r="H122" s="30">
        <v>57.4</v>
      </c>
    </row>
    <row r="123" spans="1:10" ht="28.5" customHeight="1">
      <c r="A123" s="1">
        <v>10</v>
      </c>
      <c r="B123" s="77"/>
      <c r="C123" s="28" t="s">
        <v>32</v>
      </c>
      <c r="D123" s="73"/>
      <c r="E123" s="29"/>
      <c r="F123" s="31">
        <v>2</v>
      </c>
      <c r="G123" s="31">
        <v>2</v>
      </c>
      <c r="H123" s="31">
        <v>2</v>
      </c>
    </row>
    <row r="124" spans="1:10" ht="28.5" customHeight="1">
      <c r="B124" s="75" t="s">
        <v>60</v>
      </c>
      <c r="C124" s="28" t="s">
        <v>1</v>
      </c>
      <c r="D124" s="71" t="s">
        <v>61</v>
      </c>
      <c r="E124" s="29">
        <f t="shared" si="8"/>
        <v>504322.2</v>
      </c>
      <c r="F124" s="30">
        <v>88494.6</v>
      </c>
      <c r="G124" s="30">
        <v>207913.8</v>
      </c>
      <c r="H124" s="30">
        <v>207913.8</v>
      </c>
    </row>
    <row r="125" spans="1:10" ht="28.5" customHeight="1">
      <c r="B125" s="76"/>
      <c r="C125" s="28" t="s">
        <v>30</v>
      </c>
      <c r="D125" s="72"/>
      <c r="E125" s="29">
        <f t="shared" si="8"/>
        <v>168107.40000000002</v>
      </c>
      <c r="F125" s="30">
        <v>29498.2</v>
      </c>
      <c r="G125" s="30">
        <v>69304.600000000006</v>
      </c>
      <c r="H125" s="30">
        <v>69304.600000000006</v>
      </c>
      <c r="I125" s="4"/>
      <c r="J125" s="4"/>
    </row>
    <row r="126" spans="1:10" ht="28.5" customHeight="1">
      <c r="B126" s="76"/>
      <c r="C126" s="28" t="s">
        <v>31</v>
      </c>
      <c r="D126" s="72"/>
      <c r="E126" s="29"/>
      <c r="F126" s="30">
        <v>111.8</v>
      </c>
      <c r="G126" s="30">
        <v>111.8</v>
      </c>
      <c r="H126" s="30">
        <v>111.8</v>
      </c>
    </row>
    <row r="127" spans="1:10" ht="28.5" customHeight="1">
      <c r="A127" s="1">
        <v>11</v>
      </c>
      <c r="B127" s="77"/>
      <c r="C127" s="28" t="s">
        <v>32</v>
      </c>
      <c r="D127" s="73"/>
      <c r="E127" s="29"/>
      <c r="F127" s="31">
        <v>6</v>
      </c>
      <c r="G127" s="31">
        <v>6</v>
      </c>
      <c r="H127" s="31">
        <v>6</v>
      </c>
    </row>
    <row r="128" spans="1:10" ht="28.5" customHeight="1">
      <c r="B128" s="75" t="s">
        <v>62</v>
      </c>
      <c r="C128" s="28" t="s">
        <v>1</v>
      </c>
      <c r="D128" s="71" t="s">
        <v>63</v>
      </c>
      <c r="E128" s="29">
        <f t="shared" ref="E128:E129" si="9">SUM(F128:H128)</f>
        <v>2126503.7999999998</v>
      </c>
      <c r="F128" s="30">
        <v>708834.6</v>
      </c>
      <c r="G128" s="30">
        <v>708834.6</v>
      </c>
      <c r="H128" s="30">
        <v>708834.6</v>
      </c>
    </row>
    <row r="129" spans="1:9" ht="28.5" customHeight="1">
      <c r="B129" s="76"/>
      <c r="C129" s="28" t="s">
        <v>30</v>
      </c>
      <c r="D129" s="72"/>
      <c r="E129" s="29">
        <f t="shared" si="9"/>
        <v>708834.60000000009</v>
      </c>
      <c r="F129" s="30">
        <v>236278.2</v>
      </c>
      <c r="G129" s="30">
        <v>236278.2</v>
      </c>
      <c r="H129" s="30">
        <v>236278.2</v>
      </c>
    </row>
    <row r="130" spans="1:9" ht="28.5" customHeight="1">
      <c r="B130" s="76"/>
      <c r="C130" s="28" t="s">
        <v>31</v>
      </c>
      <c r="D130" s="72"/>
      <c r="E130" s="29"/>
      <c r="F130" s="30">
        <v>371.5</v>
      </c>
      <c r="G130" s="30">
        <v>371.5</v>
      </c>
      <c r="H130" s="30">
        <v>371.5</v>
      </c>
    </row>
    <row r="131" spans="1:9" ht="28.5" customHeight="1">
      <c r="A131" s="1">
        <v>12</v>
      </c>
      <c r="B131" s="77"/>
      <c r="C131" s="28" t="s">
        <v>32</v>
      </c>
      <c r="D131" s="73"/>
      <c r="E131" s="29"/>
      <c r="F131" s="31">
        <v>7</v>
      </c>
      <c r="G131" s="31">
        <v>7</v>
      </c>
      <c r="H131" s="31">
        <v>7</v>
      </c>
    </row>
    <row r="132" spans="1:9" ht="28.5" customHeight="1">
      <c r="B132" s="75" t="s">
        <v>77</v>
      </c>
      <c r="C132" s="28" t="s">
        <v>1</v>
      </c>
      <c r="D132" s="71" t="s">
        <v>78</v>
      </c>
      <c r="E132" s="29">
        <f t="shared" ref="E132:E133" si="10">SUM(F132:H132)</f>
        <v>945245.70000000007</v>
      </c>
      <c r="F132" s="30">
        <v>315081.90000000002</v>
      </c>
      <c r="G132" s="30">
        <v>315081.90000000002</v>
      </c>
      <c r="H132" s="30">
        <v>315081.90000000002</v>
      </c>
    </row>
    <row r="133" spans="1:9" ht="28.5" customHeight="1">
      <c r="B133" s="76"/>
      <c r="C133" s="28" t="s">
        <v>30</v>
      </c>
      <c r="D133" s="72"/>
      <c r="E133" s="29">
        <f t="shared" si="10"/>
        <v>315081.90000000002</v>
      </c>
      <c r="F133" s="30">
        <v>105027.3</v>
      </c>
      <c r="G133" s="30">
        <v>105027.3</v>
      </c>
      <c r="H133" s="30">
        <v>105027.3</v>
      </c>
    </row>
    <row r="134" spans="1:9" ht="28.5" customHeight="1">
      <c r="B134" s="76"/>
      <c r="C134" s="28" t="s">
        <v>31</v>
      </c>
      <c r="D134" s="72"/>
      <c r="E134" s="29"/>
      <c r="F134" s="30">
        <v>274.60000000000002</v>
      </c>
      <c r="G134" s="30">
        <v>274.60000000000002</v>
      </c>
      <c r="H134" s="30">
        <v>274.60000000000002</v>
      </c>
    </row>
    <row r="135" spans="1:9" ht="28.5" customHeight="1">
      <c r="A135" s="1">
        <v>13</v>
      </c>
      <c r="B135" s="77"/>
      <c r="C135" s="28" t="s">
        <v>32</v>
      </c>
      <c r="D135" s="73"/>
      <c r="E135" s="29"/>
      <c r="F135" s="31">
        <v>6</v>
      </c>
      <c r="G135" s="31">
        <v>6</v>
      </c>
      <c r="H135" s="31">
        <v>6</v>
      </c>
    </row>
    <row r="136" spans="1:9" ht="28.5" customHeight="1">
      <c r="B136" s="75" t="s">
        <v>84</v>
      </c>
      <c r="C136" s="28" t="s">
        <v>1</v>
      </c>
      <c r="D136" s="71" t="s">
        <v>85</v>
      </c>
      <c r="E136" s="29">
        <f t="shared" ref="E136:E137" si="11">SUM(F136:H136)</f>
        <v>2061988.5</v>
      </c>
      <c r="F136" s="30">
        <v>687932.76</v>
      </c>
      <c r="G136" s="30">
        <v>688851.03</v>
      </c>
      <c r="H136" s="30">
        <v>685204.71</v>
      </c>
    </row>
    <row r="137" spans="1:9" ht="28.5" customHeight="1">
      <c r="B137" s="76"/>
      <c r="C137" s="28" t="s">
        <v>30</v>
      </c>
      <c r="D137" s="72"/>
      <c r="E137" s="29">
        <f t="shared" si="11"/>
        <v>687329.5</v>
      </c>
      <c r="F137" s="30">
        <v>229310.92</v>
      </c>
      <c r="G137" s="30">
        <v>229617.01</v>
      </c>
      <c r="H137" s="30">
        <v>228401.57</v>
      </c>
    </row>
    <row r="138" spans="1:9" ht="28.5" customHeight="1">
      <c r="B138" s="76"/>
      <c r="C138" s="28" t="s">
        <v>31</v>
      </c>
      <c r="D138" s="72"/>
      <c r="E138" s="29"/>
      <c r="F138" s="30">
        <v>2716.77</v>
      </c>
      <c r="G138" s="30">
        <v>2716.77</v>
      </c>
      <c r="H138" s="30">
        <v>2716.77</v>
      </c>
    </row>
    <row r="139" spans="1:9" ht="28.5" customHeight="1">
      <c r="A139" s="1">
        <v>14</v>
      </c>
      <c r="B139" s="77"/>
      <c r="C139" s="28" t="s">
        <v>32</v>
      </c>
      <c r="D139" s="73"/>
      <c r="E139" s="29"/>
      <c r="F139" s="31">
        <v>28</v>
      </c>
      <c r="G139" s="31">
        <v>28</v>
      </c>
      <c r="H139" s="31">
        <v>28</v>
      </c>
    </row>
    <row r="140" spans="1:9" ht="28.5" customHeight="1">
      <c r="B140" s="75" t="s">
        <v>89</v>
      </c>
      <c r="C140" s="28" t="s">
        <v>1</v>
      </c>
      <c r="D140" s="71" t="s">
        <v>90</v>
      </c>
      <c r="E140" s="29">
        <f t="shared" ref="E140:E141" si="12">SUM(F140:H140)</f>
        <v>1072133.1000000001</v>
      </c>
      <c r="F140" s="30">
        <v>357377.7</v>
      </c>
      <c r="G140" s="30">
        <v>357377.7</v>
      </c>
      <c r="H140" s="30">
        <v>357377.7</v>
      </c>
      <c r="I140" s="57"/>
    </row>
    <row r="141" spans="1:9" ht="28.5" customHeight="1">
      <c r="B141" s="76"/>
      <c r="C141" s="28" t="s">
        <v>30</v>
      </c>
      <c r="D141" s="72"/>
      <c r="E141" s="29">
        <f t="shared" si="12"/>
        <v>357377.69999999995</v>
      </c>
      <c r="F141" s="30">
        <v>119125.9</v>
      </c>
      <c r="G141" s="30">
        <v>119125.9</v>
      </c>
      <c r="H141" s="30">
        <v>119125.9</v>
      </c>
      <c r="I141" s="57"/>
    </row>
    <row r="142" spans="1:9" ht="28.5" customHeight="1">
      <c r="B142" s="76"/>
      <c r="C142" s="28" t="s">
        <v>31</v>
      </c>
      <c r="D142" s="72"/>
      <c r="E142" s="29"/>
      <c r="F142" s="30">
        <v>293.5</v>
      </c>
      <c r="G142" s="30">
        <v>293.5</v>
      </c>
      <c r="H142" s="30">
        <v>293.5</v>
      </c>
      <c r="I142" s="57"/>
    </row>
    <row r="143" spans="1:9" ht="28.5" customHeight="1">
      <c r="A143" s="1">
        <v>15</v>
      </c>
      <c r="B143" s="77"/>
      <c r="C143" s="28" t="s">
        <v>32</v>
      </c>
      <c r="D143" s="73"/>
      <c r="E143" s="29"/>
      <c r="F143" s="31">
        <v>4</v>
      </c>
      <c r="G143" s="31">
        <v>4</v>
      </c>
      <c r="H143" s="31">
        <v>4</v>
      </c>
      <c r="I143" s="57"/>
    </row>
    <row r="144" spans="1:9" ht="28.5" customHeight="1">
      <c r="B144" s="74" t="s">
        <v>91</v>
      </c>
      <c r="C144" s="28" t="s">
        <v>1</v>
      </c>
      <c r="D144" s="71" t="s">
        <v>92</v>
      </c>
      <c r="E144" s="29">
        <f t="shared" ref="E144:E145" si="13">SUM(F144:H144)</f>
        <v>1633775.4000000001</v>
      </c>
      <c r="F144" s="30">
        <v>544591.80000000005</v>
      </c>
      <c r="G144" s="30">
        <v>544591.80000000005</v>
      </c>
      <c r="H144" s="30">
        <v>544591.80000000005</v>
      </c>
    </row>
    <row r="145" spans="1:10" ht="28.5" customHeight="1">
      <c r="B145" s="74"/>
      <c r="C145" s="28" t="s">
        <v>30</v>
      </c>
      <c r="D145" s="72"/>
      <c r="E145" s="29">
        <f t="shared" si="13"/>
        <v>544591.80000000005</v>
      </c>
      <c r="F145" s="30">
        <v>181530.6</v>
      </c>
      <c r="G145" s="30">
        <v>181530.6</v>
      </c>
      <c r="H145" s="30">
        <v>181530.6</v>
      </c>
      <c r="I145" s="4"/>
      <c r="J145" s="4"/>
    </row>
    <row r="146" spans="1:10" ht="28.5" customHeight="1">
      <c r="B146" s="74"/>
      <c r="C146" s="28" t="s">
        <v>31</v>
      </c>
      <c r="D146" s="72"/>
      <c r="E146" s="29"/>
      <c r="F146" s="30">
        <v>275.2</v>
      </c>
      <c r="G146" s="30">
        <v>275.2</v>
      </c>
      <c r="H146" s="30">
        <v>275.2</v>
      </c>
    </row>
    <row r="147" spans="1:10" ht="28.5" customHeight="1">
      <c r="A147" s="1">
        <v>16</v>
      </c>
      <c r="B147" s="74"/>
      <c r="C147" s="28" t="s">
        <v>32</v>
      </c>
      <c r="D147" s="73"/>
      <c r="E147" s="29"/>
      <c r="F147" s="31">
        <v>9</v>
      </c>
      <c r="G147" s="31">
        <v>9</v>
      </c>
      <c r="H147" s="31">
        <v>9</v>
      </c>
    </row>
    <row r="148" spans="1:10" ht="28.5" customHeight="1">
      <c r="B148" s="75" t="s">
        <v>96</v>
      </c>
      <c r="C148" s="28" t="s">
        <v>1</v>
      </c>
      <c r="D148" s="71" t="s">
        <v>102</v>
      </c>
      <c r="E148" s="29">
        <f>SUM(F148:H148)</f>
        <v>1360970.1</v>
      </c>
      <c r="F148" s="30">
        <v>453656.7</v>
      </c>
      <c r="G148" s="30">
        <v>453656.7</v>
      </c>
      <c r="H148" s="30">
        <v>453656.7</v>
      </c>
    </row>
    <row r="149" spans="1:10" ht="28.5" customHeight="1">
      <c r="B149" s="76"/>
      <c r="C149" s="28" t="s">
        <v>30</v>
      </c>
      <c r="D149" s="72"/>
      <c r="E149" s="29">
        <f>SUM(F149:H149)</f>
        <v>453656.69999999995</v>
      </c>
      <c r="F149" s="30">
        <v>151218.9</v>
      </c>
      <c r="G149" s="30">
        <v>151218.9</v>
      </c>
      <c r="H149" s="30">
        <v>151218.9</v>
      </c>
    </row>
    <row r="150" spans="1:10" ht="28.5" customHeight="1">
      <c r="B150" s="76"/>
      <c r="C150" s="28" t="s">
        <v>31</v>
      </c>
      <c r="D150" s="72"/>
      <c r="E150" s="29"/>
      <c r="F150" s="30">
        <v>153.19999999999999</v>
      </c>
      <c r="G150" s="30">
        <v>153.19999999999999</v>
      </c>
      <c r="H150" s="30">
        <v>153.19999999999999</v>
      </c>
    </row>
    <row r="151" spans="1:10" ht="28.5" customHeight="1">
      <c r="A151" s="1">
        <v>17</v>
      </c>
      <c r="B151" s="77"/>
      <c r="C151" s="28" t="s">
        <v>32</v>
      </c>
      <c r="D151" s="73"/>
      <c r="E151" s="29"/>
      <c r="F151" s="31">
        <v>6</v>
      </c>
      <c r="G151" s="31">
        <v>6</v>
      </c>
      <c r="H151" s="31">
        <v>6</v>
      </c>
    </row>
    <row r="152" spans="1:10" ht="28.5" customHeight="1">
      <c r="B152" s="74" t="s">
        <v>99</v>
      </c>
      <c r="C152" s="28" t="s">
        <v>1</v>
      </c>
      <c r="D152" s="71" t="s">
        <v>101</v>
      </c>
      <c r="E152" s="29">
        <f t="shared" ref="E152:E153" si="14">SUM(F152:H152)</f>
        <v>4131645.3000000003</v>
      </c>
      <c r="F152" s="30">
        <v>1377215.1</v>
      </c>
      <c r="G152" s="30">
        <v>1377215.1</v>
      </c>
      <c r="H152" s="30">
        <v>1377215.1</v>
      </c>
    </row>
    <row r="153" spans="1:10" ht="28.5" customHeight="1">
      <c r="B153" s="74"/>
      <c r="C153" s="28" t="s">
        <v>30</v>
      </c>
      <c r="D153" s="72"/>
      <c r="E153" s="29">
        <f t="shared" si="14"/>
        <v>1377215.1</v>
      </c>
      <c r="F153" s="30">
        <v>459071.7</v>
      </c>
      <c r="G153" s="30">
        <v>459071.7</v>
      </c>
      <c r="H153" s="30">
        <v>459071.7</v>
      </c>
    </row>
    <row r="154" spans="1:10" ht="28.5" customHeight="1">
      <c r="B154" s="74"/>
      <c r="C154" s="28" t="s">
        <v>31</v>
      </c>
      <c r="D154" s="72"/>
      <c r="E154" s="29"/>
      <c r="F154" s="30">
        <v>546.29999999999995</v>
      </c>
      <c r="G154" s="30">
        <v>546.29999999999995</v>
      </c>
      <c r="H154" s="30">
        <v>546.29999999999995</v>
      </c>
    </row>
    <row r="155" spans="1:10" ht="28.5" customHeight="1">
      <c r="A155" s="1">
        <v>18</v>
      </c>
      <c r="B155" s="74"/>
      <c r="C155" s="28" t="s">
        <v>32</v>
      </c>
      <c r="D155" s="73"/>
      <c r="E155" s="29"/>
      <c r="F155" s="31">
        <v>18</v>
      </c>
      <c r="G155" s="31">
        <v>18</v>
      </c>
      <c r="H155" s="31">
        <v>18</v>
      </c>
    </row>
    <row r="156" spans="1:10" ht="28.5" customHeight="1">
      <c r="B156" s="75" t="s">
        <v>103</v>
      </c>
      <c r="C156" s="28" t="s">
        <v>1</v>
      </c>
      <c r="D156" s="71" t="s">
        <v>104</v>
      </c>
      <c r="E156" s="29">
        <f t="shared" ref="E156:E157" si="15">SUM(F156:H156)</f>
        <v>600282.89999999991</v>
      </c>
      <c r="F156" s="30">
        <v>200094.3</v>
      </c>
      <c r="G156" s="30">
        <v>200094.3</v>
      </c>
      <c r="H156" s="30">
        <v>200094.3</v>
      </c>
    </row>
    <row r="157" spans="1:10" ht="28.5" customHeight="1">
      <c r="B157" s="76"/>
      <c r="C157" s="28" t="s">
        <v>30</v>
      </c>
      <c r="D157" s="72"/>
      <c r="E157" s="29">
        <f t="shared" si="15"/>
        <v>200094.30000000002</v>
      </c>
      <c r="F157" s="30">
        <v>66698.100000000006</v>
      </c>
      <c r="G157" s="30">
        <v>66698.100000000006</v>
      </c>
      <c r="H157" s="30">
        <v>66698.100000000006</v>
      </c>
    </row>
    <row r="158" spans="1:10" ht="28.5" customHeight="1">
      <c r="B158" s="76"/>
      <c r="C158" s="28" t="s">
        <v>31</v>
      </c>
      <c r="D158" s="72"/>
      <c r="E158" s="29"/>
      <c r="F158" s="30">
        <v>179.7</v>
      </c>
      <c r="G158" s="30">
        <v>179.7</v>
      </c>
      <c r="H158" s="30">
        <v>179.7</v>
      </c>
    </row>
    <row r="159" spans="1:10" ht="28.5" customHeight="1">
      <c r="A159" s="1">
        <v>19</v>
      </c>
      <c r="B159" s="77"/>
      <c r="C159" s="28" t="s">
        <v>32</v>
      </c>
      <c r="D159" s="73"/>
      <c r="E159" s="29"/>
      <c r="F159" s="31">
        <v>6</v>
      </c>
      <c r="G159" s="31">
        <v>6</v>
      </c>
      <c r="H159" s="31">
        <v>6</v>
      </c>
    </row>
    <row r="160" spans="1:10" ht="28.5" customHeight="1">
      <c r="B160" s="74" t="s">
        <v>13</v>
      </c>
      <c r="C160" s="28" t="s">
        <v>1</v>
      </c>
      <c r="D160" s="71" t="s">
        <v>50</v>
      </c>
      <c r="E160" s="29">
        <f t="shared" ref="E160:E161" si="16">SUM(F160:H160)</f>
        <v>1218510</v>
      </c>
      <c r="F160" s="30">
        <v>406170</v>
      </c>
      <c r="G160" s="30">
        <v>406170</v>
      </c>
      <c r="H160" s="30">
        <v>406170</v>
      </c>
    </row>
    <row r="161" spans="1:11" ht="28.5" customHeight="1">
      <c r="B161" s="74"/>
      <c r="C161" s="28" t="s">
        <v>30</v>
      </c>
      <c r="D161" s="72"/>
      <c r="E161" s="29">
        <f t="shared" si="16"/>
        <v>406170</v>
      </c>
      <c r="F161" s="30">
        <v>135390</v>
      </c>
      <c r="G161" s="30">
        <v>135390</v>
      </c>
      <c r="H161" s="30">
        <v>135390</v>
      </c>
    </row>
    <row r="162" spans="1:11" ht="28.5" customHeight="1">
      <c r="B162" s="74"/>
      <c r="C162" s="28" t="s">
        <v>31</v>
      </c>
      <c r="D162" s="72"/>
      <c r="E162" s="29"/>
      <c r="F162" s="30">
        <v>199.9</v>
      </c>
      <c r="G162" s="30">
        <v>199.9</v>
      </c>
      <c r="H162" s="30">
        <v>199.9</v>
      </c>
    </row>
    <row r="163" spans="1:11" ht="28.5" customHeight="1">
      <c r="A163" s="1">
        <v>20</v>
      </c>
      <c r="B163" s="74"/>
      <c r="C163" s="28" t="s">
        <v>32</v>
      </c>
      <c r="D163" s="73"/>
      <c r="E163" s="29"/>
      <c r="F163" s="31">
        <v>6</v>
      </c>
      <c r="G163" s="31">
        <v>6</v>
      </c>
      <c r="H163" s="31">
        <v>6</v>
      </c>
    </row>
    <row r="164" spans="1:11" ht="28.5" customHeight="1">
      <c r="B164" s="74" t="s">
        <v>14</v>
      </c>
      <c r="C164" s="28" t="s">
        <v>1</v>
      </c>
      <c r="D164" s="71" t="s">
        <v>52</v>
      </c>
      <c r="E164" s="29">
        <f t="shared" ref="E164:E165" si="17">SUM(F164:H164)</f>
        <v>4258589.4000000004</v>
      </c>
      <c r="F164" s="30">
        <v>1425621.6</v>
      </c>
      <c r="G164" s="30">
        <v>1421657.4</v>
      </c>
      <c r="H164" s="30">
        <v>1411310.4</v>
      </c>
    </row>
    <row r="165" spans="1:11" ht="28.5" customHeight="1">
      <c r="B165" s="74"/>
      <c r="C165" s="28" t="s">
        <v>30</v>
      </c>
      <c r="D165" s="72"/>
      <c r="E165" s="29">
        <f t="shared" si="17"/>
        <v>1419529.8</v>
      </c>
      <c r="F165" s="30">
        <v>475207.2</v>
      </c>
      <c r="G165" s="30">
        <v>473885.8</v>
      </c>
      <c r="H165" s="30">
        <v>470436.8</v>
      </c>
    </row>
    <row r="166" spans="1:11" ht="28.5" customHeight="1">
      <c r="B166" s="74"/>
      <c r="C166" s="28" t="s">
        <v>31</v>
      </c>
      <c r="D166" s="72"/>
      <c r="E166" s="29"/>
      <c r="F166" s="30">
        <v>272.3</v>
      </c>
      <c r="G166" s="30">
        <v>272.3</v>
      </c>
      <c r="H166" s="30">
        <v>272.3</v>
      </c>
    </row>
    <row r="167" spans="1:11" ht="28.5" customHeight="1">
      <c r="A167" s="1">
        <v>21</v>
      </c>
      <c r="B167" s="74"/>
      <c r="C167" s="28" t="s">
        <v>32</v>
      </c>
      <c r="D167" s="73"/>
      <c r="E167" s="29"/>
      <c r="F167" s="31">
        <v>9</v>
      </c>
      <c r="G167" s="31">
        <v>9</v>
      </c>
      <c r="H167" s="31">
        <v>9</v>
      </c>
    </row>
    <row r="168" spans="1:11" ht="28.5" customHeight="1">
      <c r="B168" s="74" t="s">
        <v>75</v>
      </c>
      <c r="C168" s="28" t="s">
        <v>1</v>
      </c>
      <c r="D168" s="71" t="s">
        <v>76</v>
      </c>
      <c r="E168" s="29">
        <f t="shared" ref="E168:E169" si="18">SUM(F168:H168)</f>
        <v>20893335.299999997</v>
      </c>
      <c r="F168" s="30">
        <v>6964445.0999999996</v>
      </c>
      <c r="G168" s="30">
        <v>6964445.0999999996</v>
      </c>
      <c r="H168" s="30">
        <v>6964445.0999999996</v>
      </c>
    </row>
    <row r="169" spans="1:11" ht="28.5" customHeight="1">
      <c r="B169" s="74"/>
      <c r="C169" s="28" t="s">
        <v>30</v>
      </c>
      <c r="D169" s="72"/>
      <c r="E169" s="29">
        <f t="shared" si="18"/>
        <v>6964445.1000000006</v>
      </c>
      <c r="F169" s="30">
        <v>2321481.7000000002</v>
      </c>
      <c r="G169" s="30">
        <v>2321481.7000000002</v>
      </c>
      <c r="H169" s="30">
        <v>2321481.7000000002</v>
      </c>
      <c r="I169" s="4"/>
      <c r="J169" s="4"/>
      <c r="K169" s="4"/>
    </row>
    <row r="170" spans="1:11" ht="28.5" customHeight="1">
      <c r="B170" s="74"/>
      <c r="C170" s="28" t="s">
        <v>31</v>
      </c>
      <c r="D170" s="72"/>
      <c r="E170" s="29"/>
      <c r="F170" s="30">
        <v>1161.5999999999999</v>
      </c>
      <c r="G170" s="30">
        <v>1161.5999999999999</v>
      </c>
      <c r="H170" s="30">
        <v>1161.5999999999999</v>
      </c>
    </row>
    <row r="171" spans="1:11" ht="28.5" customHeight="1">
      <c r="A171" s="1">
        <v>22</v>
      </c>
      <c r="B171" s="74"/>
      <c r="C171" s="28" t="s">
        <v>32</v>
      </c>
      <c r="D171" s="73"/>
      <c r="E171" s="29"/>
      <c r="F171" s="31">
        <v>24</v>
      </c>
      <c r="G171" s="31">
        <v>24</v>
      </c>
      <c r="H171" s="31">
        <v>24</v>
      </c>
    </row>
    <row r="172" spans="1:11" ht="28.5" customHeight="1">
      <c r="B172" s="43"/>
      <c r="C172" s="5"/>
      <c r="D172" s="44"/>
      <c r="E172" s="45"/>
      <c r="F172" s="46"/>
      <c r="G172" s="46"/>
      <c r="H172" s="46"/>
    </row>
    <row r="173" spans="1:11" ht="27" customHeight="1">
      <c r="B173" s="74" t="s">
        <v>107</v>
      </c>
      <c r="C173" s="74"/>
      <c r="D173" s="74"/>
      <c r="E173" s="74"/>
      <c r="F173" s="74"/>
      <c r="G173" s="74"/>
      <c r="H173" s="74"/>
    </row>
    <row r="174" spans="1:11" ht="27" customHeight="1">
      <c r="B174" s="88" t="s">
        <v>106</v>
      </c>
      <c r="C174" s="65" t="s">
        <v>105</v>
      </c>
      <c r="D174" s="65" t="s">
        <v>5</v>
      </c>
      <c r="E174" s="66">
        <f>SUM(E84,E88,E92,E96,E100,E104,E108,E112,E116,E120,E124,E128,E132,E136,E140,E144,E148,E152,E156,E160,E164,E168)</f>
        <v>51345527.699999996</v>
      </c>
      <c r="F174" s="66">
        <f t="shared" ref="F174:H174" si="19">SUM(F84,F88,F92,F96,F100,F104,F108,F112,F116,F120,F124,F128,F132,F136,F140,F144,F148,F152,F156,F160,F164,F168)</f>
        <v>17032557.059999999</v>
      </c>
      <c r="G174" s="66">
        <f t="shared" si="19"/>
        <v>17165447.129999999</v>
      </c>
      <c r="H174" s="66">
        <f t="shared" si="19"/>
        <v>17147523.510000002</v>
      </c>
    </row>
    <row r="175" spans="1:11" ht="27" customHeight="1">
      <c r="B175" s="88"/>
      <c r="C175" s="65" t="s">
        <v>30</v>
      </c>
      <c r="D175" s="65" t="s">
        <v>5</v>
      </c>
      <c r="E175" s="66">
        <f>SUM(E85,E89,E93,E97,E101,E105,E109,E113,E117,E121,E125,E129,E133,E137,E141,E145,E149,E153,E157,E161,E165,E169)</f>
        <v>17115175.900000002</v>
      </c>
      <c r="F175" s="66">
        <f t="shared" ref="F175:H175" si="20">SUM(F85,F89,F93,F97,F101,F105,F109,F113,F117,F121,F125,F129,F133,F137,F141,F145,F149,F153,F157,F161,F165,F169)</f>
        <v>5677519.0200000005</v>
      </c>
      <c r="G175" s="66">
        <f t="shared" si="20"/>
        <v>5721815.7100000009</v>
      </c>
      <c r="H175" s="66">
        <f t="shared" si="20"/>
        <v>5715841.1699999999</v>
      </c>
      <c r="I175" s="4"/>
    </row>
    <row r="176" spans="1:11" ht="27" customHeight="1">
      <c r="B176" s="88"/>
      <c r="C176" s="65" t="s">
        <v>31</v>
      </c>
      <c r="D176" s="65" t="s">
        <v>5</v>
      </c>
      <c r="E176" s="65"/>
      <c r="F176" s="66">
        <f>SUM(F86,F90,F94,F98,F102,F106,F110,F114,F118,F122,F126,F130,F134,F138,F142,F146,F150,F154,F158,F162,F166,F170)</f>
        <v>8948.07</v>
      </c>
      <c r="G176" s="66">
        <f t="shared" ref="G176:H176" si="21">SUM(G86,G90,G94,G98,G102,G106,G110,G114,G118,G122,G126,G130,G134,G138,G142,G146,G150,G154,G158,G162,G166,G170)</f>
        <v>8948.07</v>
      </c>
      <c r="H176" s="66">
        <f t="shared" si="21"/>
        <v>8948.07</v>
      </c>
    </row>
    <row r="177" spans="2:9" ht="27" customHeight="1">
      <c r="B177" s="88"/>
      <c r="C177" s="65" t="s">
        <v>32</v>
      </c>
      <c r="D177" s="65" t="s">
        <v>5</v>
      </c>
      <c r="E177" s="65"/>
      <c r="F177" s="67">
        <f>SUM(F87,F91,F95,F99,F103,F107,F111,F115,F119,F123,F127,F131,F135,F139,F143,F147,F151,F155,F159,F163,F167,F171)</f>
        <v>191</v>
      </c>
      <c r="G177" s="67">
        <f t="shared" ref="G177:H177" si="22">SUM(G87,G91,G95,G99,G103,G107,G111,G115,G119,G123,G127,G131,G135,G139,G143,G147,G151,G155,G159,G163,G167,G171)</f>
        <v>191</v>
      </c>
      <c r="H177" s="67">
        <f t="shared" si="22"/>
        <v>191</v>
      </c>
    </row>
    <row r="179" spans="2:9" ht="30" customHeight="1">
      <c r="B179" s="74" t="s">
        <v>110</v>
      </c>
      <c r="C179" s="74"/>
      <c r="D179" s="74"/>
      <c r="E179" s="74"/>
      <c r="F179" s="74"/>
      <c r="G179" s="74"/>
      <c r="H179" s="74"/>
    </row>
    <row r="180" spans="2:9" ht="30" customHeight="1">
      <c r="B180" s="88" t="s">
        <v>106</v>
      </c>
      <c r="C180" s="65" t="s">
        <v>105</v>
      </c>
      <c r="D180" s="65" t="s">
        <v>5</v>
      </c>
      <c r="E180" s="66">
        <f>SUM(E84,E88,E92,E96,E100,E104,E108,E112,E116,E120,E124,E128,E132,E136,E140,E144,E148,E152,E156)</f>
        <v>24975093</v>
      </c>
      <c r="F180" s="66">
        <f t="shared" ref="F180:H180" si="23">SUM(F84,F88,F92,F96,F100,F104,F108,F112,F116,F120,F124,F128,F132,F136,F140,F144,F148,F152,F156)</f>
        <v>8236320.3600000003</v>
      </c>
      <c r="G180" s="66">
        <f t="shared" si="23"/>
        <v>8373174.6299999999</v>
      </c>
      <c r="H180" s="66">
        <f t="shared" si="23"/>
        <v>8365598.0100000007</v>
      </c>
      <c r="I180" s="4"/>
    </row>
    <row r="181" spans="2:9" ht="30" customHeight="1">
      <c r="B181" s="88"/>
      <c r="C181" s="65" t="s">
        <v>30</v>
      </c>
      <c r="D181" s="65" t="s">
        <v>5</v>
      </c>
      <c r="E181" s="66">
        <f>SUM(E85,E89,E93,E97,E101,E105,E109,E113,E117,E121,E125,E129,E133,E137,E141,E145,E149,E153,E157)</f>
        <v>8325031.0000000009</v>
      </c>
      <c r="F181" s="66">
        <f t="shared" ref="F181:H181" si="24">SUM(F85,F89,F93,F97,F101,F105,F109,F113,F117,F121,F125,F129,F133,F137,F141,F145,F149,F153,F157)</f>
        <v>2745440.12</v>
      </c>
      <c r="G181" s="66">
        <f t="shared" si="24"/>
        <v>2791058.2100000004</v>
      </c>
      <c r="H181" s="66">
        <f t="shared" si="24"/>
        <v>2788532.67</v>
      </c>
    </row>
    <row r="182" spans="2:9" ht="30" customHeight="1">
      <c r="B182" s="88"/>
      <c r="C182" s="65" t="s">
        <v>31</v>
      </c>
      <c r="D182" s="65" t="s">
        <v>5</v>
      </c>
      <c r="E182" s="65"/>
      <c r="F182" s="66">
        <f>SUM(F86,F90,F94,F98,F102,F106,F110,F114,F118,F122,F126,F130,F134,F138,F142,F146,F150,F154,F158)</f>
        <v>7314.27</v>
      </c>
      <c r="G182" s="66">
        <f t="shared" ref="G182:H182" si="25">SUM(G86,G90,G94,G98,G102,G106,G110,G114,G118,G122,G126,G130,G134,G138,G142,G146,G150,G154,G158)</f>
        <v>7314.27</v>
      </c>
      <c r="H182" s="66">
        <f t="shared" si="25"/>
        <v>7314.27</v>
      </c>
    </row>
    <row r="183" spans="2:9" ht="30" customHeight="1">
      <c r="B183" s="88"/>
      <c r="C183" s="65" t="s">
        <v>32</v>
      </c>
      <c r="D183" s="65" t="s">
        <v>5</v>
      </c>
      <c r="E183" s="65"/>
      <c r="F183" s="67">
        <f>SUM(F87,F91,F95,F99,F103,F107,F111,F115,F119,F123,F127,F131,F135,F139,F143,F147,F151,F155,F159)</f>
        <v>152</v>
      </c>
      <c r="G183" s="67">
        <f t="shared" ref="G183:H183" si="26">SUM(G87,G91,G95,G99,G103,G107,G111,G115,G119,G123,G127,G131,G135,G139,G143,G147,G151,G155,G159)</f>
        <v>152</v>
      </c>
      <c r="H183" s="67">
        <f t="shared" si="26"/>
        <v>152</v>
      </c>
    </row>
    <row r="184" spans="2:9" ht="30" customHeight="1"/>
    <row r="185" spans="2:9" ht="30" customHeight="1">
      <c r="B185" s="74" t="s">
        <v>111</v>
      </c>
      <c r="C185" s="74"/>
      <c r="D185" s="74"/>
      <c r="E185" s="74"/>
      <c r="F185" s="74"/>
      <c r="G185" s="74"/>
      <c r="H185" s="74"/>
    </row>
    <row r="186" spans="2:9" ht="30" customHeight="1">
      <c r="B186" s="88" t="s">
        <v>106</v>
      </c>
      <c r="C186" s="65" t="s">
        <v>105</v>
      </c>
      <c r="D186" s="65" t="s">
        <v>5</v>
      </c>
      <c r="E186" s="66">
        <f>SUM(E160,E164,E168)</f>
        <v>26370434.699999996</v>
      </c>
      <c r="F186" s="66">
        <f t="shared" ref="F186:H186" si="27">SUM(F160,F164,F168)</f>
        <v>8796236.6999999993</v>
      </c>
      <c r="G186" s="66">
        <f t="shared" si="27"/>
        <v>8792272.5</v>
      </c>
      <c r="H186" s="66">
        <f t="shared" si="27"/>
        <v>8781925.5</v>
      </c>
      <c r="I186" s="4"/>
    </row>
    <row r="187" spans="2:9" ht="30" customHeight="1">
      <c r="B187" s="88"/>
      <c r="C187" s="65" t="s">
        <v>30</v>
      </c>
      <c r="D187" s="65" t="s">
        <v>5</v>
      </c>
      <c r="E187" s="66">
        <f>SUM(E161,E165,E169)</f>
        <v>8790144.9000000004</v>
      </c>
      <c r="F187" s="66">
        <f t="shared" ref="F187:H187" si="28">SUM(F161,F165,F169)</f>
        <v>2932078.9000000004</v>
      </c>
      <c r="G187" s="66">
        <f t="shared" si="28"/>
        <v>2930757.5</v>
      </c>
      <c r="H187" s="66">
        <f t="shared" si="28"/>
        <v>2927308.5</v>
      </c>
    </row>
    <row r="188" spans="2:9" ht="30" customHeight="1">
      <c r="B188" s="88"/>
      <c r="C188" s="65" t="s">
        <v>31</v>
      </c>
      <c r="D188" s="65" t="s">
        <v>5</v>
      </c>
      <c r="E188" s="65"/>
      <c r="F188" s="66">
        <f>SUM(F162,F166,F170)</f>
        <v>1633.8</v>
      </c>
      <c r="G188" s="66">
        <f t="shared" ref="G188:H188" si="29">SUM(G162,G166,G170)</f>
        <v>1633.8</v>
      </c>
      <c r="H188" s="66">
        <f t="shared" si="29"/>
        <v>1633.8</v>
      </c>
    </row>
    <row r="189" spans="2:9" ht="30" customHeight="1">
      <c r="B189" s="88"/>
      <c r="C189" s="65" t="s">
        <v>32</v>
      </c>
      <c r="D189" s="65" t="s">
        <v>5</v>
      </c>
      <c r="E189" s="65"/>
      <c r="F189" s="67">
        <f>SUM(F163,F167,F171)</f>
        <v>39</v>
      </c>
      <c r="G189" s="67">
        <f t="shared" ref="G189:H189" si="30">SUM(G163,G167,G171)</f>
        <v>39</v>
      </c>
      <c r="H189" s="67">
        <f t="shared" si="30"/>
        <v>39</v>
      </c>
    </row>
    <row r="191" spans="2:9">
      <c r="E191" s="4"/>
      <c r="F191" s="4"/>
      <c r="G191" s="4"/>
      <c r="H191" s="4"/>
    </row>
  </sheetData>
  <mergeCells count="54">
    <mergeCell ref="B186:B189"/>
    <mergeCell ref="B173:H173"/>
    <mergeCell ref="B174:B177"/>
    <mergeCell ref="B179:H179"/>
    <mergeCell ref="B180:B183"/>
    <mergeCell ref="B185:H185"/>
    <mergeCell ref="B82:H82"/>
    <mergeCell ref="A58:F58"/>
    <mergeCell ref="A6:F6"/>
    <mergeCell ref="A3:F4"/>
    <mergeCell ref="B144:B147"/>
    <mergeCell ref="D144:D147"/>
    <mergeCell ref="D96:D99"/>
    <mergeCell ref="B92:B95"/>
    <mergeCell ref="D92:D95"/>
    <mergeCell ref="B124:B127"/>
    <mergeCell ref="D124:D127"/>
    <mergeCell ref="D116:D119"/>
    <mergeCell ref="B88:B91"/>
    <mergeCell ref="D88:D91"/>
    <mergeCell ref="D84:D87"/>
    <mergeCell ref="B84:B87"/>
    <mergeCell ref="B168:B171"/>
    <mergeCell ref="D168:D171"/>
    <mergeCell ref="B96:B99"/>
    <mergeCell ref="D112:D115"/>
    <mergeCell ref="B112:B115"/>
    <mergeCell ref="B100:B103"/>
    <mergeCell ref="D100:D103"/>
    <mergeCell ref="B104:B107"/>
    <mergeCell ref="D104:D107"/>
    <mergeCell ref="B108:B111"/>
    <mergeCell ref="D108:D111"/>
    <mergeCell ref="B116:B119"/>
    <mergeCell ref="B128:B131"/>
    <mergeCell ref="B120:B123"/>
    <mergeCell ref="D148:D151"/>
    <mergeCell ref="B148:B151"/>
    <mergeCell ref="D120:D123"/>
    <mergeCell ref="D128:D131"/>
    <mergeCell ref="B152:B155"/>
    <mergeCell ref="D152:D155"/>
    <mergeCell ref="B164:B167"/>
    <mergeCell ref="B160:B163"/>
    <mergeCell ref="D160:D163"/>
    <mergeCell ref="B156:B159"/>
    <mergeCell ref="D156:D159"/>
    <mergeCell ref="D164:D167"/>
    <mergeCell ref="B132:B135"/>
    <mergeCell ref="D132:D135"/>
    <mergeCell ref="B136:B139"/>
    <mergeCell ref="D136:D139"/>
    <mergeCell ref="D140:D143"/>
    <mergeCell ref="B140:B143"/>
  </mergeCells>
  <pageMargins left="0.70866141732283472" right="0.70866141732283472" top="0.74803149606299213" bottom="0.74803149606299213" header="0.31496062992125984" footer="0.31496062992125984"/>
  <pageSetup paperSize="9" scal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 wniosków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Lewiki</dc:creator>
  <cp:lastModifiedBy>Natalia Szczerbińska</cp:lastModifiedBy>
  <cp:lastPrinted>2026-01-02T14:04:30Z</cp:lastPrinted>
  <dcterms:created xsi:type="dcterms:W3CDTF">2019-08-09T19:11:04Z</dcterms:created>
  <dcterms:modified xsi:type="dcterms:W3CDTF">2026-01-19T09:49:45Z</dcterms:modified>
</cp:coreProperties>
</file>